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Admin\Desktop\Kristoferix\szablony\seo\"/>
    </mc:Choice>
  </mc:AlternateContent>
  <xr:revisionPtr revIDLastSave="0" documentId="13_ncr:1_{32DE2F00-44AA-4D40-A505-EEBA4180BE5E}" xr6:coauthVersionLast="47" xr6:coauthVersionMax="47" xr10:uidLastSave="{00000000-0000-0000-0000-000000000000}"/>
  <bookViews>
    <workbookView xWindow="-120" yWindow="-120" windowWidth="29040" windowHeight="15840" firstSheet="3" activeTab="11" xr2:uid="{00000000-000D-0000-FFFF-FFFF00000000}"/>
  </bookViews>
  <sheets>
    <sheet name="Strona główna" sheetId="1" r:id="rId1"/>
    <sheet name="Dane raportu" sheetId="2" r:id="rId2"/>
    <sheet name="KPI_Dashboard" sheetId="3" r:id="rId3"/>
    <sheet name="GA4 dane" sheetId="4" r:id="rId4"/>
    <sheet name="GSC zapytania" sheetId="5" r:id="rId5"/>
    <sheet name="GSC strony" sheetId="6" r:id="rId6"/>
    <sheet name="Audyt techniczny" sheetId="7" r:id="rId7"/>
    <sheet name="Audyt zawartości" sheetId="8" r:id="rId8"/>
    <sheet name="Audyt linków " sheetId="9" r:id="rId9"/>
    <sheet name="Plan działań" sheetId="10" r:id="rId10"/>
    <sheet name="Raport SEO" sheetId="12" r:id="rId11"/>
    <sheet name="Słownik" sheetId="11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7" i="5" l="1" a="1"/>
  <c r="B107" i="5" s="1"/>
  <c r="C4" i="12"/>
  <c r="B4" i="12"/>
  <c r="B3" i="12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5" i="10"/>
  <c r="G26" i="8"/>
  <c r="E26" i="8"/>
  <c r="G25" i="8"/>
  <c r="E25" i="8"/>
  <c r="K8" i="6"/>
  <c r="K6" i="6"/>
  <c r="K5" i="6"/>
  <c r="K7" i="6" s="1"/>
  <c r="K9" i="4"/>
  <c r="G14" i="3" s="1"/>
  <c r="K8" i="4"/>
  <c r="E14" i="3" s="1"/>
  <c r="K7" i="4"/>
  <c r="K6" i="4"/>
  <c r="C14" i="3" s="1"/>
  <c r="K5" i="4"/>
  <c r="A14" i="3" s="1"/>
  <c r="B6" i="3"/>
  <c r="B5" i="3"/>
  <c r="B4" i="3"/>
  <c r="E107" i="5" l="1" a="1"/>
  <c r="E107" i="5" s="1"/>
  <c r="F107" i="5" a="1"/>
  <c r="F107" i="5" s="1"/>
  <c r="C107" i="5" a="1"/>
  <c r="C107" i="5" s="1"/>
  <c r="K5" i="5"/>
  <c r="A10" i="3" s="1"/>
  <c r="K12" i="3"/>
  <c r="K11" i="3"/>
  <c r="K10" i="4"/>
  <c r="K8" i="5" l="1"/>
  <c r="G10" i="3" s="1"/>
  <c r="K6" i="5"/>
  <c r="C10" i="3" s="1"/>
  <c r="K10" i="3"/>
  <c r="K7" i="5" l="1"/>
  <c r="E10" i="3" s="1"/>
</calcChain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2">
    <metadataType name="XLRICHVALUE" minSupportedVersion="120000" copy="1" pasteAll="1" pasteValues="1" merge="1" splitFirst="1" rowColShift="1" clearFormats="1" clearComments="1" assign="1" coerce="1"/>
    <metadataType name="XLDAPR" minSupportedVersion="120000" copy="1" pasteAll="1" pasteValues="1" merge="1" splitFirst="1" rowColShift="1" clearFormats="1" clearComments="1" assign="1" coerce="1" cellMeta="1"/>
  </metadataTypes>
  <futureMetadata name="XLRICHVALUE" count="1">
    <bk>
      <extLst>
        <ext uri="{3e2802c4-a4d2-4d8b-9148-e3be6c30e623}">
          <xlrd:rvb i="0"/>
        </ext>
      </extLst>
    </bk>
  </futureMetadata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2" v="0"/>
    </bk>
  </cellMetadata>
  <valueMetadata count="1">
    <bk>
      <rc t="1" v="0"/>
    </bk>
  </valueMetadata>
</metadata>
</file>

<file path=xl/sharedStrings.xml><?xml version="1.0" encoding="utf-8"?>
<sst xmlns="http://schemas.openxmlformats.org/spreadsheetml/2006/main" count="1612" uniqueCount="561">
  <si>
    <t>Cel</t>
  </si>
  <si>
    <t>Ustandaryzowany miesięczny raport SEO dla sklepu lub strony usługowej: ruch, widoczność, konwersje, problemy techniczne i plan działań.</t>
  </si>
  <si>
    <t>Dane wejściowe</t>
  </si>
  <si>
    <t>Aktualizacja</t>
  </si>
  <si>
    <t>Parametry raportu</t>
  </si>
  <si>
    <t>Nazwa klienta / projektu</t>
  </si>
  <si>
    <t>Domena</t>
  </si>
  <si>
    <t>Typ strony</t>
  </si>
  <si>
    <t>E-commerce</t>
  </si>
  <si>
    <t>Okres raportu – start</t>
  </si>
  <si>
    <t>2025-12-02</t>
  </si>
  <si>
    <t>Okres raportu – koniec</t>
  </si>
  <si>
    <t>2025-12-31</t>
  </si>
  <si>
    <t>Waluta (dla e-commerce)</t>
  </si>
  <si>
    <t>PLN</t>
  </si>
  <si>
    <t>Źródło danych GA4</t>
  </si>
  <si>
    <t>Źródło danych GSC</t>
  </si>
  <si>
    <t>Główne cele (krótko)</t>
  </si>
  <si>
    <t>np. więcej leadów / sprzedaży z SEO, wzrost widoczności na kategorie</t>
  </si>
  <si>
    <t>Projekt:</t>
  </si>
  <si>
    <t>Domena:</t>
  </si>
  <si>
    <t>Okres:</t>
  </si>
  <si>
    <t>Clicks (GSC)</t>
  </si>
  <si>
    <t>Impressions (GSC)</t>
  </si>
  <si>
    <t>CTR (GSC)</t>
  </si>
  <si>
    <t>Avg position (GSC)</t>
  </si>
  <si>
    <t>Clicks</t>
  </si>
  <si>
    <t>Sessions</t>
  </si>
  <si>
    <t>Conversions</t>
  </si>
  <si>
    <t>Sessions (GA4)</t>
  </si>
  <si>
    <t>Conversions (GA4)</t>
  </si>
  <si>
    <t>Revenue (GA4)</t>
  </si>
  <si>
    <t>Date</t>
  </si>
  <si>
    <t>Users</t>
  </si>
  <si>
    <t>Engaged sessions</t>
  </si>
  <si>
    <t>Revenue</t>
  </si>
  <si>
    <t>Notes</t>
  </si>
  <si>
    <t>Channel (opc.)</t>
  </si>
  <si>
    <t>Podsumowanie (okres)</t>
  </si>
  <si>
    <t>GSC – Zapytania (Queries)</t>
  </si>
  <si>
    <t>Query</t>
  </si>
  <si>
    <t>Impressions</t>
  </si>
  <si>
    <t>CTR</t>
  </si>
  <si>
    <t>Avg position</t>
  </si>
  <si>
    <t>Page (opc.)</t>
  </si>
  <si>
    <t>Country (opc.)</t>
  </si>
  <si>
    <t>Device (opc.)</t>
  </si>
  <si>
    <t>Podsumowanie (queries)</t>
  </si>
  <si>
    <t>GSC – Strony (Pages)</t>
  </si>
  <si>
    <t>Page URL</t>
  </si>
  <si>
    <t>Page type (opc.)</t>
  </si>
  <si>
    <t>Indexable? (opc.)</t>
  </si>
  <si>
    <t>Podsumowanie (pages)</t>
  </si>
  <si>
    <t>Obszar</t>
  </si>
  <si>
    <t>Status</t>
  </si>
  <si>
    <t>Priorytet</t>
  </si>
  <si>
    <t>Opis / obserwacja</t>
  </si>
  <si>
    <t>Dowód / link</t>
  </si>
  <si>
    <t>Owner</t>
  </si>
  <si>
    <t>Termin</t>
  </si>
  <si>
    <t>Uwagi</t>
  </si>
  <si>
    <t>Indeksacja (coverage)</t>
  </si>
  <si>
    <t>Sitemap / robots.txt</t>
  </si>
  <si>
    <t>Błędy 4xx/5xx</t>
  </si>
  <si>
    <t>Redirecty 3xx</t>
  </si>
  <si>
    <t>Canonical / duplikaty</t>
  </si>
  <si>
    <t>Core Web Vitals</t>
  </si>
  <si>
    <t>Mobile friendliness</t>
  </si>
  <si>
    <t>Struktura URL</t>
  </si>
  <si>
    <t>Dane strukturalne</t>
  </si>
  <si>
    <t>JavaScript renderowanie</t>
  </si>
  <si>
    <t>Wewnętrzne linkowanie</t>
  </si>
  <si>
    <t>Pagination / facety</t>
  </si>
  <si>
    <t>Prędkość (PageSpeed)</t>
  </si>
  <si>
    <t>Bezpieczeństwo (HTTPS)</t>
  </si>
  <si>
    <t>URL</t>
  </si>
  <si>
    <t>Słowo kluczowe (primary)</t>
  </si>
  <si>
    <t>Title tag</t>
  </si>
  <si>
    <t>Dł. title</t>
  </si>
  <si>
    <t>Meta description</t>
  </si>
  <si>
    <t>Dł. meta</t>
  </si>
  <si>
    <t>Uwagi / rekomendacje</t>
  </si>
  <si>
    <t>Linki zewnętrzne (backlinki) – skrót</t>
  </si>
  <si>
    <t>Referring domain</t>
  </si>
  <si>
    <t>DR/AS</t>
  </si>
  <si>
    <t>Backlinks</t>
  </si>
  <si>
    <t>New</t>
  </si>
  <si>
    <t>Lost</t>
  </si>
  <si>
    <t>Top anchor / uwagi</t>
  </si>
  <si>
    <t>Nofollow %</t>
  </si>
  <si>
    <t>Toxic?</t>
  </si>
  <si>
    <t>Plan działań (backlog)</t>
  </si>
  <si>
    <t>ID</t>
  </si>
  <si>
    <t>Kategoria</t>
  </si>
  <si>
    <t>Zadanie / opis</t>
  </si>
  <si>
    <t>Słownik KPI i progi interpretacji</t>
  </si>
  <si>
    <t>KPI</t>
  </si>
  <si>
    <t>Definicja / interpretacja</t>
  </si>
  <si>
    <t>Cel (opc.)</t>
  </si>
  <si>
    <t>RAPORT SEO – PODSUMOWANIE</t>
  </si>
  <si>
    <t>Nazwa klienta:</t>
  </si>
  <si>
    <t>Okres raportu:</t>
  </si>
  <si>
    <t>KPI – WYNIKI SEO</t>
  </si>
  <si>
    <t>Kliknięcia</t>
  </si>
  <si>
    <t>Wyświetlenia</t>
  </si>
  <si>
    <t>Śr. pozycja</t>
  </si>
  <si>
    <t>Sesje organiczne</t>
  </si>
  <si>
    <t>Konwersje / leady</t>
  </si>
  <si>
    <t>Przychód (opcjonalnie)</t>
  </si>
  <si>
    <t>Wartość:</t>
  </si>
  <si>
    <t>Zmiana vs poprzedni okres:</t>
  </si>
  <si>
    <t>Trend (↑ ↓):</t>
  </si>
  <si>
    <t>DIAGNOZA SEO</t>
  </si>
  <si>
    <t>POTENCJAŁ SEO</t>
  </si>
  <si>
    <t>PLAN DZIAŁAŃ – PIERWSZE 30 DNI</t>
  </si>
  <si>
    <t>Zadanie</t>
  </si>
  <si>
    <t>Typ</t>
  </si>
  <si>
    <t>Efekt biznesowy</t>
  </si>
  <si>
    <t>SEO</t>
  </si>
  <si>
    <t>Planowane</t>
  </si>
  <si>
    <t>Audyt techniczny</t>
  </si>
  <si>
    <t>Tech</t>
  </si>
  <si>
    <t>Content</t>
  </si>
  <si>
    <t xml:space="preserve">Raport SEO </t>
  </si>
  <si>
    <t>Krzysztof Czapski Consulting</t>
  </si>
  <si>
    <t>przykład.pl</t>
  </si>
  <si>
    <t xml:space="preserve">Krótki wywiad 20-30 minut. Ustalenie danych startowych, omówienie problemów i celów. </t>
  </si>
  <si>
    <t>google / organic</t>
  </si>
  <si>
    <t>/sklep/frl/</t>
  </si>
  <si>
    <t>newsletter / email</t>
  </si>
  <si>
    <t>/uslugi/</t>
  </si>
  <si>
    <t>direct / none</t>
  </si>
  <si>
    <t>/</t>
  </si>
  <si>
    <t>/blog/jak-dobrac-zawor/</t>
  </si>
  <si>
    <t>/sklep/silowniki/</t>
  </si>
  <si>
    <t>google / cpc</t>
  </si>
  <si>
    <t>/blog/jak-dobrac-reduktor/</t>
  </si>
  <si>
    <t>bing / organic</t>
  </si>
  <si>
    <t>/sklep/zawory/</t>
  </si>
  <si>
    <t>/sklep/</t>
  </si>
  <si>
    <t>referral / partner</t>
  </si>
  <si>
    <t xml:space="preserve">Tak powinny wyglądać dane . Zalecane kolumny: Date, Sessions, Users, Conversions, Revenue (opcjonalnie).  Dane przykładowe </t>
  </si>
  <si>
    <t>https://example.com/sklep/zlaczki/</t>
  </si>
  <si>
    <t>Category</t>
  </si>
  <si>
    <t>Yes</t>
  </si>
  <si>
    <t/>
  </si>
  <si>
    <t>https://example.com/blog/</t>
  </si>
  <si>
    <t>Blog</t>
  </si>
  <si>
    <t>https://example.com/kontakt/</t>
  </si>
  <si>
    <t>Contact</t>
  </si>
  <si>
    <t>https://example.com/</t>
  </si>
  <si>
    <t>Home</t>
  </si>
  <si>
    <t>https://example.com/sklep/</t>
  </si>
  <si>
    <t>https://example.com/uslugi/</t>
  </si>
  <si>
    <t>Service</t>
  </si>
  <si>
    <t>No</t>
  </si>
  <si>
    <t>CTR (Kliknięcią/wyświetlenia)</t>
  </si>
  <si>
    <t>Średnia pozycja w wyszukiwarce (ważona)</t>
  </si>
  <si>
    <t>Poland</t>
  </si>
  <si>
    <t>tablet</t>
  </si>
  <si>
    <t>/sklep/zlaczki/</t>
  </si>
  <si>
    <t>desktop</t>
  </si>
  <si>
    <t>mobile</t>
  </si>
  <si>
    <t>Germany</t>
  </si>
  <si>
    <t>Czech Republic</t>
  </si>
  <si>
    <t>Slovakia</t>
  </si>
  <si>
    <t xml:space="preserve">Jakie hasła generują wyświetlenia / wejście na stronę ? </t>
  </si>
  <si>
    <t>Dashboard KPI - wskaźniki i efekty</t>
  </si>
  <si>
    <t>Podsumowanie najważniejszych metryk i wniosków.Na podstawie danych z GA4_Data i GSC_*.</t>
  </si>
  <si>
    <t>Sesje</t>
  </si>
  <si>
    <t>Konwersje</t>
  </si>
  <si>
    <t>Metryki</t>
  </si>
  <si>
    <t>Wartość</t>
  </si>
  <si>
    <t>Kliknięcia (GSC)</t>
  </si>
  <si>
    <t>Sesje (GA4)</t>
  </si>
  <si>
    <t>Wyświetlenia (GSC)</t>
  </si>
  <si>
    <t>Użytkownicy (GA4)</t>
  </si>
  <si>
    <t>Konwersje (GA4)</t>
  </si>
  <si>
    <t>CTR ( współczynik kliknięć do wyświetleń (GSC)</t>
  </si>
  <si>
    <t>Średnia pozycja w wyszukiwarce (GSC)</t>
  </si>
  <si>
    <t>Przychód (GA4)</t>
  </si>
  <si>
    <t>Wnioski (Podsumowanie)</t>
  </si>
  <si>
    <t>• Co zadziałało w tym okresie?
• Co nie zadziałało / co spadło i dlaczego?
• Najważniejsze rekomendacje na kolejny okres .</t>
  </si>
  <si>
    <t>Do poprawy</t>
  </si>
  <si>
    <t>Wysoki</t>
  </si>
  <si>
    <t>45 stron w stanie 'Crawled – currently not indexed'</t>
  </si>
  <si>
    <t>GSC → Pages → Not indexed</t>
  </si>
  <si>
    <t>2026-01-25</t>
  </si>
  <si>
    <t>Możliwe problemy z jakością treści</t>
  </si>
  <si>
    <t>OK</t>
  </si>
  <si>
    <t>Niski</t>
  </si>
  <si>
    <t>Sitemap poprawnie zgłoszona, brak blokad w robots.txt</t>
  </si>
  <si>
    <t>https://example.com/sitemap.xml</t>
  </si>
  <si>
    <t>Średni</t>
  </si>
  <si>
    <t>12 adresów 404 – głównie stare produkty</t>
  </si>
  <si>
    <t>Screaming Frog → Response Codes</t>
  </si>
  <si>
    <t>Dev</t>
  </si>
  <si>
    <t>2026-01-22</t>
  </si>
  <si>
    <t>Ustawić przekierowania 301</t>
  </si>
  <si>
    <t>Brak łańcuchów przekierowań</t>
  </si>
  <si>
    <t>Screaming Frog → Redirect Chains</t>
  </si>
  <si>
    <t>Duplikaty parametrów filtrowania</t>
  </si>
  <si>
    <t>Screaming Frog → Canonicals</t>
  </si>
  <si>
    <t>2026-01-28</t>
  </si>
  <si>
    <t>Użyć noindex lub canonical</t>
  </si>
  <si>
    <t>LCP powyżej 4s na mobile</t>
  </si>
  <si>
    <t>PageSpeed Insights</t>
  </si>
  <si>
    <t>2026-02-05</t>
  </si>
  <si>
    <t>Optymalizacja obrazów</t>
  </si>
  <si>
    <t>Brak problemów z użytecznością mobilną</t>
  </si>
  <si>
    <t>GSC → Mobile Usability</t>
  </si>
  <si>
    <t>Adresy przyjazne, logiczna hierarchia</t>
  </si>
  <si>
    <t>Manual review</t>
  </si>
  <si>
    <t>Hreflang</t>
  </si>
  <si>
    <t>N/D</t>
  </si>
  <si>
    <t>Strona nie posiada wersji językowych</t>
  </si>
  <si>
    <t>-</t>
  </si>
  <si>
    <t>Brak schema Product i FAQ</t>
  </si>
  <si>
    <t>Rich Results Test</t>
  </si>
  <si>
    <t>2026-02-02</t>
  </si>
  <si>
    <t>Zwiększy CTR w SERP</t>
  </si>
  <si>
    <t>Google poprawnie renderuje treść</t>
  </si>
  <si>
    <t>URL Inspection Tool</t>
  </si>
  <si>
    <t>Sieroty URL w blogu</t>
  </si>
  <si>
    <t>Screaming Frog → Orphan pages</t>
  </si>
  <si>
    <t>2026-01-26</t>
  </si>
  <si>
    <t>Dodać linki z kategorii</t>
  </si>
  <si>
    <t>Strony z parametrami indeksowane</t>
  </si>
  <si>
    <t>GSC + Screaming Frog</t>
  </si>
  <si>
    <t>2026-01-30</t>
  </si>
  <si>
    <t>Noindex + canonical</t>
  </si>
  <si>
    <t>Mobile score: 42/100</t>
  </si>
  <si>
    <t>Lazy loading, cache</t>
  </si>
  <si>
    <t>Pełne przekierowanie HTTP → HTTPS</t>
  </si>
  <si>
    <t>Manual check</t>
  </si>
  <si>
    <t xml:space="preserve">Nie tylko seo wpława na widoczność strony, audyt techniczny to sprawdzanie czy strona działa i czy coś wymaga poprawy. </t>
  </si>
  <si>
    <t>Audyt techniczny – checklista</t>
  </si>
  <si>
    <t>Przykładowe dane z Twojej strony</t>
  </si>
  <si>
    <t xml:space="preserve">Dane z  GA4  </t>
  </si>
  <si>
    <t>Dodać USP i CTA (np. „darmowa wycena”)</t>
  </si>
  <si>
    <t>Dodać producentów</t>
  </si>
  <si>
    <t>Skrócić opis do ~155 znaków</t>
  </si>
  <si>
    <t>Dodać regularność publikacji</t>
  </si>
  <si>
    <t>Dodać linki do produktów</t>
  </si>
  <si>
    <t>Usługi</t>
  </si>
  <si>
    <t>Dodać lokalizację</t>
  </si>
  <si>
    <t>Dodać realizacje / case studies</t>
  </si>
  <si>
    <t>Wzmocnić pod zapytania transakcyjne</t>
  </si>
  <si>
    <t>Kontakt</t>
  </si>
  <si>
    <t>Dodać numer telefonu w meta</t>
  </si>
  <si>
    <t>Kategoria brand</t>
  </si>
  <si>
    <t>Silny potencjał sprzedażowy</t>
  </si>
  <si>
    <t>Dodać dane techniczne</t>
  </si>
  <si>
    <t>Można wydłużyć meta</t>
  </si>
  <si>
    <t>Dodać zakresy pomiarowe</t>
  </si>
  <si>
    <t>Idealna strona pod linkowanie wewnętrzne</t>
  </si>
  <si>
    <t>Wzmocnić sekcję FAQ</t>
  </si>
  <si>
    <t>Lista najczęściej otwieranych stron, taka analiza wskazuje intencje i słowa kluczowe oraz naważniejsze braki i rekomendacje co jest podstawą do kolejnych działań.</t>
  </si>
  <si>
    <t>Treści i on-page – analiza poszczególnych stron.</t>
  </si>
  <si>
    <t>Nie</t>
  </si>
  <si>
    <t>Możliwe</t>
  </si>
  <si>
    <t>źródło artykułu branżowego</t>
  </si>
  <si>
    <t xml:space="preserve"> domeny linkujące, nowe/utracone, anchor texty , czyli jaki wpływ mają linki zewnętrzne na naszą stronę? </t>
  </si>
  <si>
    <t>Techniczne</t>
  </si>
  <si>
    <t>Naprawa LCP na mobile (optymalizacja obrazów, lazy loading)</t>
  </si>
  <si>
    <t>Usunięcie 404 i ustawienie redirectów 301</t>
  </si>
  <si>
    <t>Poprawa indeksacji stron „Crawled – not indexed”</t>
  </si>
  <si>
    <t>Ustawienie canonical dla parametrów filtrowania</t>
  </si>
  <si>
    <t>Blokada indeksacji stron z faceted navigation</t>
  </si>
  <si>
    <t>Optymalizacja title i meta dla top 10 landing pages</t>
  </si>
  <si>
    <t>Dodanie słów kluczowych do nagłówków H1</t>
  </si>
  <si>
    <t>Rozbudowa opisów kategorii (min. 800 znaków)</t>
  </si>
  <si>
    <t>Utworzenie treści pod zapytania transakcyjne</t>
  </si>
  <si>
    <t>Dodanie FAQ do stron kategorii (schema FAQ)</t>
  </si>
  <si>
    <t>On-page</t>
  </si>
  <si>
    <t>Poprawa CTR dla stron z dużymi wyświetleniami</t>
  </si>
  <si>
    <t>Ujednolicenie struktury Title: „Produkt – Marka – Sklep”</t>
  </si>
  <si>
    <t>Dodanie danych strukturalnych Product i Breadcrumb</t>
  </si>
  <si>
    <t>UX</t>
  </si>
  <si>
    <t>Dodanie CTA na blogu do kategorii produktowych</t>
  </si>
  <si>
    <t>Poprawa linkowania wewnętrznego z bloga do sklepu</t>
  </si>
  <si>
    <t>Link building</t>
  </si>
  <si>
    <t>Pozyskanie linków z portali branżowych</t>
  </si>
  <si>
    <t>Usunięcie / disavow linków potencjalnie toxic</t>
  </si>
  <si>
    <t>Zwiększenie udziału anchorów brandowych</t>
  </si>
  <si>
    <t>Poprawa mapy strony XML (usunięcie śmieciowych URL)</t>
  </si>
  <si>
    <t>Weryfikacja poprawności robots.txt</t>
  </si>
  <si>
    <t>Analityka</t>
  </si>
  <si>
    <t>Konfiguracja zdarzeń konwersji w GA4</t>
  </si>
  <si>
    <t>Segmentacja ruchu organicznego (brand / non-brand)</t>
  </si>
  <si>
    <t>Strategia</t>
  </si>
  <si>
    <t>Opracowanie planu contentowego na 3 miesiące</t>
  </si>
  <si>
    <t>Monitoring pozycji dla 50 kluczowych fraz</t>
  </si>
  <si>
    <t>Comiesięczny raport SEO + backlog działań</t>
  </si>
  <si>
    <t>Demo</t>
  </si>
  <si>
    <t>Zadania wynikające w wcześniejszej analizy. Priorytet liczony  na podstawie efektu i wysiłku .Zielone wartości to szybkie win</t>
  </si>
  <si>
    <t>Benchmark / próg</t>
  </si>
  <si>
    <t>Liczba kliknięć z wyników organicznych Google.</t>
  </si>
  <si>
    <t>Trend wzrostowy MoM ≥ +5%</t>
  </si>
  <si>
    <t>Wzrost +10% m/m</t>
  </si>
  <si>
    <t>Liczba wyświetleń strony w wynikach wyszukiwania.</t>
  </si>
  <si>
    <t>Wzrost = większa widoczność</t>
  </si>
  <si>
    <t>Stały wzrost</t>
  </si>
  <si>
    <t>Kliknięcia / wyświetlenia.</t>
  </si>
  <si>
    <t>&lt;2% słabo, 2–5% OK, &gt;5% dobrze</t>
  </si>
  <si>
    <t>&gt;4%</t>
  </si>
  <si>
    <t>Średnia pozycja w Google.</t>
  </si>
  <si>
    <t>&lt;10 dobrze, 10–20 średnio, &gt;20 słabo</t>
  </si>
  <si>
    <t>&lt;8</t>
  </si>
  <si>
    <t>Sesje z ruchu organicznego.</t>
  </si>
  <si>
    <t>Trend wzrostowy MoM</t>
  </si>
  <si>
    <t>+8% m/m</t>
  </si>
  <si>
    <t>Liczba konwersji z SEO.</t>
  </si>
  <si>
    <t>Wzrost + utrzymanie CR</t>
  </si>
  <si>
    <t>Przychód z ruchu organicznego.</t>
  </si>
  <si>
    <t>ROI SEO dodatnie</t>
  </si>
  <si>
    <t>LCP, INP, CLS wg Google.</t>
  </si>
  <si>
    <t>LCP &lt;2.5s, INP &lt;200ms, CLS &lt;0.1</t>
  </si>
  <si>
    <t>Zielone w GSC</t>
  </si>
  <si>
    <t>SEO odpowiada za ~54% całego ruchu na stronie (sesje organiczne: 12 314 z 22 747).</t>
  </si>
  <si>
    <t>Największy potencjał wzrostu: 46 zapytań na pozycjach 6–15 oraz 3 strony z wysokimi wyświetleniami i CTR &lt; 5%.</t>
  </si>
  <si>
    <t>Główna bariera rozwoju: Indeksacja (coverage), Canonical / duplikaty, Core Web Vitals (łącznie 4 obszary o wysokim priorytecie do poprawy).</t>
  </si>
  <si>
    <t>• 46 zapytań w pozycjach 6–15 → szybki efekt po optymalizacjach on-page i linkowaniu.</t>
  </si>
  <si>
    <t>• 3 strony z wysokimi wyświetleniami i niskim CTR (&lt;5%) → potencjał poprawy title/meta.</t>
  </si>
  <si>
    <t>• Braki w treściach transakcyjnych na kluczowych kategoriach (do uzupełnienia w zakładce Content).</t>
  </si>
  <si>
    <t>• Problemy techniczne / indeksacyjne: 8 obszarów „Do poprawy” (w tym 4 wysokiego priorytetu).</t>
  </si>
  <si>
    <t>Priorytet (score)</t>
  </si>
  <si>
    <t>PM</t>
  </si>
  <si>
    <t>Stałe zarządzanie i kontrola efektów</t>
  </si>
  <si>
    <t>Lepsza indeksacja i widoczność</t>
  </si>
  <si>
    <t>Lepsza konwersja z ruchu</t>
  </si>
  <si>
    <t>Analytics</t>
  </si>
  <si>
    <t>Lepszy pomiar efektów SEO</t>
  </si>
  <si>
    <t>SEO/Content</t>
  </si>
  <si>
    <t>Więcej kliknięć z obecnej widoczności</t>
  </si>
  <si>
    <t xml:space="preserve">Podstawowe pojęcia I założenia </t>
  </si>
  <si>
    <t>Dane raportu</t>
  </si>
  <si>
    <t xml:space="preserve">Dane z Google Analitic 4 </t>
  </si>
  <si>
    <t>Dane z Google search console - zapytania</t>
  </si>
  <si>
    <t>Dane z Google search console - strony</t>
  </si>
  <si>
    <t>Audyt zawartości</t>
  </si>
  <si>
    <t>Audyt linków</t>
  </si>
  <si>
    <t>Plan działań</t>
  </si>
  <si>
    <t>Raport SEO</t>
  </si>
  <si>
    <t>Słownik</t>
  </si>
  <si>
    <t xml:space="preserve">Audyty </t>
  </si>
  <si>
    <t xml:space="preserve">Do moich audytów wykorzystuję narzędzia głównie:  GSC, Screaming Frog, PageSpeed, Senuto, Ahrefs, Semrush, Majestic. </t>
  </si>
  <si>
    <t>Linki do arkuszy</t>
  </si>
  <si>
    <t xml:space="preserve">Na skróty : </t>
  </si>
  <si>
    <t>Strona główna</t>
  </si>
  <si>
    <t>Użytkownicy</t>
  </si>
  <si>
    <t>Zaangażowanie</t>
  </si>
  <si>
    <t>Przychód</t>
  </si>
  <si>
    <t>Zaangażowanie %</t>
  </si>
  <si>
    <t xml:space="preserve">Kpi dashbord </t>
  </si>
  <si>
    <t>Efekt</t>
  </si>
  <si>
    <t>Wysiłek</t>
  </si>
  <si>
    <t>Typ dostępu CSV</t>
  </si>
  <si>
    <t>Typ dostępu: Dodane konto</t>
  </si>
  <si>
    <t>Wystarczą eksporty CSV: GA4 (Pozyskiwanie ruchu lub strony docelowe) i GSC (Zapytania/Strony).</t>
  </si>
  <si>
    <t xml:space="preserve">Rekomenduję aktualizację danych na start co tydzień lub najpójdziej co 2 tygodnie </t>
  </si>
  <si>
    <t>/sklep/silowniki/festo</t>
  </si>
  <si>
    <t>bloczek betonowy 24</t>
  </si>
  <si>
    <t>/sklep/materialy-scienne/</t>
  </si>
  <si>
    <t>bloczek betonowy 12</t>
  </si>
  <si>
    <t>bloczek betonowy</t>
  </si>
  <si>
    <t>/sklep/beton/</t>
  </si>
  <si>
    <t>bloczek betonowy montaż</t>
  </si>
  <si>
    <t>/sklep/systemy-murowe/</t>
  </si>
  <si>
    <t>bloczek betonowy online</t>
  </si>
  <si>
    <t>/blog/jak-wybrac-bloczek/</t>
  </si>
  <si>
    <t>/blog/jak-dobrac-material/</t>
  </si>
  <si>
    <t>bloczek betonowy sklep</t>
  </si>
  <si>
    <t>bloczek betonowy wrocław</t>
  </si>
  <si>
    <t>zaprawa murarska 25kg</t>
  </si>
  <si>
    <t>/sklep/zaprawy/</t>
  </si>
  <si>
    <t>zaprawa murarska</t>
  </si>
  <si>
    <t>zaprawa murarska dobór</t>
  </si>
  <si>
    <t>zaprawa murarska dostawa 24h</t>
  </si>
  <si>
    <t>/blog/jak-dobrac-zaprawe/</t>
  </si>
  <si>
    <t>zaprawa murarska hurtownia</t>
  </si>
  <si>
    <t>zaprawa murarska montaż</t>
  </si>
  <si>
    <t>zaprawa murarska wrocław</t>
  </si>
  <si>
    <t>styropian fasadowy 10cm</t>
  </si>
  <si>
    <t>/blog/jak-wybrac-ocieplenie/</t>
  </si>
  <si>
    <t>styropian fasadowy</t>
  </si>
  <si>
    <t>/sklep/ocieplenie/</t>
  </si>
  <si>
    <t>styropian cena</t>
  </si>
  <si>
    <t>styropian hurtownia</t>
  </si>
  <si>
    <t>styropian montaż</t>
  </si>
  <si>
    <t>/blog/jak-montowac-styropian/</t>
  </si>
  <si>
    <t>styropian wrocław</t>
  </si>
  <si>
    <t>pustak ceramiczny 25</t>
  </si>
  <si>
    <t>pustak ceramiczny</t>
  </si>
  <si>
    <t>pustak ceramiczny cena</t>
  </si>
  <si>
    <t>pustak ceramiczny dobór</t>
  </si>
  <si>
    <t>/blog/jak-dobrac-pustak/</t>
  </si>
  <si>
    <t>pustak ceramiczny montaż</t>
  </si>
  <si>
    <t>pustak ceramiczny wrocław</t>
  </si>
  <si>
    <t>usługi budowlane wrocław</t>
  </si>
  <si>
    <t>/blog/jak-wybrac-wykonawce/</t>
  </si>
  <si>
    <t>hurtownia budowlana wrocław</t>
  </si>
  <si>
    <t>materiały budowlane sklep</t>
  </si>
  <si>
    <t>/uslugi</t>
  </si>
  <si>
    <t>/blog/jak-dobrac-reduktor-frl/</t>
  </si>
  <si>
    <t>Strona</t>
  </si>
  <si>
    <t>AVG Pozycja</t>
  </si>
  <si>
    <t>Top 5 najwięcej kliknięć</t>
  </si>
  <si>
    <t>niwelator laserowy 360</t>
  </si>
  <si>
    <t>niwelator laserowy</t>
  </si>
  <si>
    <t>niwelator cena</t>
  </si>
  <si>
    <t>montaż niwelatora</t>
  </si>
  <si>
    <t>niwelator online</t>
  </si>
  <si>
    <t>niwelator wrocław</t>
  </si>
  <si>
    <t>instalacja wodna 1/2</t>
  </si>
  <si>
    <t>instalacja wodna 1/4</t>
  </si>
  <si>
    <t>instalacja wodna 3/8</t>
  </si>
  <si>
    <t>hurtownia instalacyjna</t>
  </si>
  <si>
    <t>montaż instalacji wodnej</t>
  </si>
  <si>
    <t>instalacje wodne wrocław</t>
  </si>
  <si>
    <t>zawór wodny 1/2</t>
  </si>
  <si>
    <t>zawór wodny cena</t>
  </si>
  <si>
    <t>montaż zaworu wodnego</t>
  </si>
  <si>
    <t>zawór wodny online</t>
  </si>
  <si>
    <t>serwis instalacji wodnej 1/2</t>
  </si>
  <si>
    <t>serwis instalacji wodnej 1/4</t>
  </si>
  <si>
    <t>serwis instalacji wodnej 3/8</t>
  </si>
  <si>
    <t>hurtownia serwisowa instalacji</t>
  </si>
  <si>
    <t>sklep instalacyjny</t>
  </si>
  <si>
    <t>serwis instalacji wrocław</t>
  </si>
  <si>
    <t>siłownik hydrauliczny 1/2</t>
  </si>
  <si>
    <t>siłownik hydrauliczny 1/4</t>
  </si>
  <si>
    <t>siłownik hydrauliczny 3/8</t>
  </si>
  <si>
    <t>siłownik hydrauliczny</t>
  </si>
  <si>
    <t>podnośnik hydrauliczny profesjonalny</t>
  </si>
  <si>
    <t>siłownik hydrauliczny cena</t>
  </si>
  <si>
    <t>siłownik hydrauliczny dobór</t>
  </si>
  <si>
    <t>montaż siłownika hydraulicznego</t>
  </si>
  <si>
    <t>siłownik hydrauliczny online</t>
  </si>
  <si>
    <t>siłownik hydrauliczny wrocław</t>
  </si>
  <si>
    <t>zawór instalacyjny</t>
  </si>
  <si>
    <t>zawór wodny 1/4</t>
  </si>
  <si>
    <t>zawór wodny 3/8</t>
  </si>
  <si>
    <t>jak dobrać zawór wodny</t>
  </si>
  <si>
    <t>hurtownia zaworów wodnych</t>
  </si>
  <si>
    <t>zawór wodny wrocław</t>
  </si>
  <si>
    <t>złączka hydrauliczna profesjonalna</t>
  </si>
  <si>
    <t>montaż złączki hydraulicznej</t>
  </si>
  <si>
    <t>złączka hydrauliczna wrocław</t>
  </si>
  <si>
    <t>https://example.com/sklep/materialy-scienne/</t>
  </si>
  <si>
    <t>https://example.com/sklep/zaprawy/</t>
  </si>
  <si>
    <t>https://example.com/blog/jak-dobrac-material/</t>
  </si>
  <si>
    <t>https://example.com/sklep/ocieplenie/</t>
  </si>
  <si>
    <t>https://example.com/sklep/systemy-murowe/</t>
  </si>
  <si>
    <t>https://example.com/blog/jak-dobrac-zaprawe/</t>
  </si>
  <si>
    <t>materiały budowlane</t>
  </si>
  <si>
    <t>Wszystko do budowy – materiały i doradztwo</t>
  </si>
  <si>
    <t>Kompleksowa oferta materiałów budowlanych. Sklep, doradztwo i dostawy na budowę.</t>
  </si>
  <si>
    <t xml:space="preserve"> /sklep/</t>
  </si>
  <si>
    <t>sklep budowlany</t>
  </si>
  <si>
    <t>Sklep budowlany – bloczki, zaprawy, ocieplenie</t>
  </si>
  <si>
    <t>Sklep z materiałami budowlanymi: szybka dostawa i fachowe doradztwo.</t>
  </si>
  <si>
    <t>Rozszerzyć o markę (np. Solbet / Atlas)</t>
  </si>
  <si>
    <t xml:space="preserve"> /sklep/zawory/</t>
  </si>
  <si>
    <t>zaprawy murarskie</t>
  </si>
  <si>
    <t>Zaprawy murarskie – oferta sklepu</t>
  </si>
  <si>
    <t>Szeroki wybór zapraw murarskich do zastosowań budowlanych i remontowych.</t>
  </si>
  <si>
    <t>Dodać typy (cementowe, cienkowarstwowe)</t>
  </si>
  <si>
    <t xml:space="preserve"> /sklep/silowniki/</t>
  </si>
  <si>
    <t>Styropian fasadowy – sklep online</t>
  </si>
  <si>
    <t>Styropian fasadowy w różnych grubościach, szybka realizacja zamówień.</t>
  </si>
  <si>
    <t>Dodać zakres grubości i lambdy</t>
  </si>
  <si>
    <t xml:space="preserve"> /sklep/frl/</t>
  </si>
  <si>
    <t>systemy murowe</t>
  </si>
  <si>
    <t>Systemy murowe – bloczki, pustaki, nadproża</t>
  </si>
  <si>
    <t>Komponenty do systemów murowych: bloczki, pustaki i akcesoria do budowy ścian.</t>
  </si>
  <si>
    <t xml:space="preserve"> /sklep/zlaczki/</t>
  </si>
  <si>
    <t>materiały ścienne</t>
  </si>
  <si>
    <t>Materiały ścienne – bloczki i pustaki</t>
  </si>
  <si>
    <t>Bloczki, pustaki i materiały ścienne do budowy: dostępne od ręki i z dostawą.</t>
  </si>
  <si>
    <t xml:space="preserve"> /blog/</t>
  </si>
  <si>
    <t>blog budowlany</t>
  </si>
  <si>
    <t>Blog budowlany – porady i wiedza</t>
  </si>
  <si>
    <t>Poradniki, instrukcje i artykuły o budowie, remontach i materiałach.</t>
  </si>
  <si>
    <t xml:space="preserve"> /blog/jak-dobrac-zawor/</t>
  </si>
  <si>
    <t>jak dobrać materiał na ściany</t>
  </si>
  <si>
    <t>Jak dobrać materiał na ściany? Poradnik</t>
  </si>
  <si>
    <t>Sprawdź jak dobrać bloczki lub pustaki do budowy domu – krok po kroku.</t>
  </si>
  <si>
    <t xml:space="preserve"> /blog/jak-dobrac-reduktor/</t>
  </si>
  <si>
    <t>jak dobrać zaprawę murarską</t>
  </si>
  <si>
    <t>Jak dobrać zaprawę murarską?</t>
  </si>
  <si>
    <t>Praktyczny poradnik doboru zaprawy murarskiej do różnych zastosowań.</t>
  </si>
  <si>
    <t>Dodać schemat / tabelę doboru</t>
  </si>
  <si>
    <t xml:space="preserve"> /uslugi/</t>
  </si>
  <si>
    <t>usługi budowlane</t>
  </si>
  <si>
    <t>Usługi budowlane – wykonawstwo i doradztwo</t>
  </si>
  <si>
    <t>Profesjonalne usługi budowlane: doradztwo, wykonawstwo i wsparcie na budowie.</t>
  </si>
  <si>
    <t xml:space="preserve"> /uslugi/montaz/</t>
  </si>
  <si>
    <t>montaż styropianu</t>
  </si>
  <si>
    <t>Montaż styropianu – ocieplenie budynku</t>
  </si>
  <si>
    <t>Ocieplenie budynku i montaż styropianu: dobór materiału, wykonanie i gwarancja.</t>
  </si>
  <si>
    <t xml:space="preserve"> /uslugi/dobor-komponentow/</t>
  </si>
  <si>
    <t>dobór materiałów budowlanych</t>
  </si>
  <si>
    <t>Dobór materiałów budowlanych</t>
  </si>
  <si>
    <t>Pomagamy dobrać odpowiednie materiały do budowy i remontu – szybko i konkretnie.</t>
  </si>
  <si>
    <t xml:space="preserve"> /kontakt/</t>
  </si>
  <si>
    <t>kontakt sklep budowlany</t>
  </si>
  <si>
    <t>Kontakt – sklep budowlany</t>
  </si>
  <si>
    <t>Skontaktuj się z nami w sprawie materiałów budowlanych i dostaw.</t>
  </si>
  <si>
    <t xml:space="preserve"> /sklep/zawory/camozzi/</t>
  </si>
  <si>
    <t>bloczek Solbet</t>
  </si>
  <si>
    <t>Bloczki Solbet – sklep online</t>
  </si>
  <si>
    <t>Oryginalne bloczki Solbet z szybką dostawą i dostępnością od ręki.</t>
  </si>
  <si>
    <t xml:space="preserve"> /sklep/silowniki/camozzi/</t>
  </si>
  <si>
    <t>styropian Termo Organika</t>
  </si>
  <si>
    <t>Styropian Termo Organika – oferta</t>
  </si>
  <si>
    <t>Styropian Termo Organika dostępny od ręki – różne grubości i parametry.</t>
  </si>
  <si>
    <t xml:space="preserve"> /sklep/frl/camozzi/</t>
  </si>
  <si>
    <t>systemy murowe Wienerberger</t>
  </si>
  <si>
    <t>Systemy murowe Wienerberger</t>
  </si>
  <si>
    <t>Systemy murowe Wienerberger: pustaki i akcesoria do budowy ścian.</t>
  </si>
  <si>
    <t xml:space="preserve"> /sklep/manometry/</t>
  </si>
  <si>
    <t>Niwelatory laserowe – sklep</t>
  </si>
  <si>
    <t>Niwelatory laserowe do prac budowlanych: precyzja, szybka wysyłka i doradztwo.</t>
  </si>
  <si>
    <t xml:space="preserve"> /sklep/elektrozawory/</t>
  </si>
  <si>
    <t>narzędzia pomiarowe budowlane</t>
  </si>
  <si>
    <t>Narzędzia pomiarowe – sklep</t>
  </si>
  <si>
    <t>Mierniki i narzędzia pomiarowe do budowy i remontu: niwelatory, lasery, miary.</t>
  </si>
  <si>
    <t>Rozszerzyć o modele / zastosowania</t>
  </si>
  <si>
    <t xml:space="preserve"> /blog/podstawy-pneumatyki/</t>
  </si>
  <si>
    <t>podstawy budowy domu</t>
  </si>
  <si>
    <t>Podstawy budowy domu – poradnik</t>
  </si>
  <si>
    <t>Wprowadzenie do budowy domu: materiały, etapy i najczęstsze błędy wykonawcze.</t>
  </si>
  <si>
    <t xml:space="preserve"> /sklep/kompresory/</t>
  </si>
  <si>
    <t>wynajem sprzętu budowlanego</t>
  </si>
  <si>
    <t>Wynajem sprzętu budowlanego – oferta</t>
  </si>
  <si>
    <t>Sprzęt budowlany do wynajęcia: narzędzia, pomiary, rusztowania i wsparcie na miejscu.</t>
  </si>
  <si>
    <t>materialybudowlane24.pl</t>
  </si>
  <si>
    <t>instalacje-industrial.pl</t>
  </si>
  <si>
    <t>technika-budowlana.pl</t>
  </si>
  <si>
    <t>partner wykonawczy</t>
  </si>
  <si>
    <t>inzynieria-budowy.pl</t>
  </si>
  <si>
    <t>budowa-online.pl</t>
  </si>
  <si>
    <t>forum-budowlane.pl</t>
  </si>
  <si>
    <t>blog-budowlany.pl</t>
  </si>
  <si>
    <t>sklep-remont.pl</t>
  </si>
  <si>
    <t>magazyn-budowlany.pl</t>
  </si>
  <si>
    <t>e-remonty.pl</t>
  </si>
  <si>
    <t>ocieplenie budynku</t>
  </si>
  <si>
    <t>technews-budowa.pl</t>
  </si>
  <si>
    <t>hurtownia-budowlana.pl</t>
  </si>
  <si>
    <t>serwis-remontowy.pl</t>
  </si>
  <si>
    <t>elektro-budowa.pl</t>
  </si>
  <si>
    <t>partner-budowlany.eu</t>
  </si>
  <si>
    <t>fabryka-budowy.pl</t>
  </si>
  <si>
    <t>pustaki ceramiczne</t>
  </si>
  <si>
    <t>portal-budowlany.pl</t>
  </si>
  <si>
    <t>mechanika-budowy.pl</t>
  </si>
  <si>
    <t>niwelatory laserowe</t>
  </si>
  <si>
    <t>instalacje-pro.pl</t>
  </si>
  <si>
    <t>biznesbudowlany.pl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</si>
</sst>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"/>
    <numFmt numFmtId="165" formatCode="0.0%"/>
    <numFmt numFmtId="166" formatCode="[$PLN]\ #,##0"/>
  </numFmts>
  <fonts count="11" x14ac:knownFonts="1">
    <font>
      <sz val="11"/>
      <color theme="1"/>
      <name val="Calibri"/>
      <family val="2"/>
      <scheme val="minor"/>
    </font>
    <font>
      <b/>
      <sz val="12"/>
      <color rgb="FFFFFFFF"/>
      <name val="Calibri"/>
      <family val="2"/>
    </font>
    <font>
      <b/>
      <sz val="11"/>
      <color rgb="FF1F4E79"/>
      <name val="Calibri"/>
      <family val="2"/>
    </font>
    <font>
      <sz val="11"/>
      <color rgb="FF000000"/>
      <name val="Calibri"/>
      <family val="2"/>
    </font>
    <font>
      <sz val="11"/>
      <color rgb="FF0000FF"/>
      <name val="Calibri"/>
      <family val="2"/>
    </font>
    <font>
      <b/>
      <sz val="18"/>
      <color rgb="FF000000"/>
      <name val="Calibri"/>
      <family val="2"/>
    </font>
    <font>
      <i/>
      <sz val="10"/>
      <color rgb="FF666666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rgb="FFFFFFFF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D9E1F2"/>
      </patternFill>
    </fill>
    <fill>
      <patternFill patternType="solid">
        <fgColor rgb="FFFFF2CC"/>
      </patternFill>
    </fill>
    <fill>
      <patternFill patternType="solid">
        <fgColor rgb="FFFFFFFF"/>
      </patternFill>
    </fill>
    <fill>
      <patternFill patternType="solid">
        <fgColor theme="4" tint="0.79998168889431442"/>
        <bgColor theme="4" tint="0.79998168889431442"/>
      </patternFill>
    </fill>
  </fills>
  <borders count="13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/>
      <bottom/>
      <diagonal/>
    </border>
    <border>
      <left/>
      <right style="thin">
        <color rgb="FFBFBFBF"/>
      </right>
      <top/>
      <bottom/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/>
      <right/>
      <top/>
      <bottom style="thin">
        <color theme="0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</cellStyleXfs>
  <cellXfs count="6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4" borderId="1" xfId="0" applyFont="1" applyFill="1" applyBorder="1" applyAlignment="1">
      <alignment horizontal="left" vertical="top" wrapText="1"/>
    </xf>
    <xf numFmtId="0" fontId="2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" fillId="3" borderId="0" xfId="0" applyFont="1" applyFill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center" wrapText="1"/>
    </xf>
    <xf numFmtId="10" fontId="3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10" fontId="0" fillId="0" borderId="1" xfId="0" applyNumberFormat="1" applyBorder="1" applyAlignment="1">
      <alignment horizontal="right" vertical="center" wrapText="1"/>
    </xf>
    <xf numFmtId="164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0" fillId="2" borderId="0" xfId="0" applyFont="1" applyFill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2" fontId="0" fillId="0" borderId="1" xfId="0" applyNumberFormat="1" applyBorder="1" applyAlignment="1">
      <alignment horizontal="center" vertical="center" wrapText="1"/>
    </xf>
    <xf numFmtId="1" fontId="0" fillId="0" borderId="0" xfId="0" applyNumberForma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0" fillId="0" borderId="0" xfId="0" applyAlignment="1">
      <alignment vertical="top" wrapText="1"/>
    </xf>
    <xf numFmtId="2" fontId="0" fillId="0" borderId="0" xfId="0" applyNumberFormat="1" applyAlignment="1">
      <alignment horizontal="center"/>
    </xf>
    <xf numFmtId="0" fontId="0" fillId="6" borderId="12" xfId="0" applyFill="1" applyBorder="1"/>
    <xf numFmtId="9" fontId="0" fillId="0" borderId="0" xfId="0" applyNumberFormat="1" applyAlignment="1">
      <alignment horizontal="center" vertical="center" wrapText="1"/>
    </xf>
    <xf numFmtId="0" fontId="0" fillId="0" borderId="0" xfId="0" applyAlignment="1">
      <alignment wrapText="1"/>
    </xf>
    <xf numFmtId="165" fontId="0" fillId="6" borderId="12" xfId="1" applyNumberFormat="1" applyFont="1" applyFill="1" applyBorder="1"/>
    <xf numFmtId="2" fontId="0" fillId="6" borderId="12" xfId="0" applyNumberFormat="1" applyFill="1" applyBorder="1"/>
    <xf numFmtId="0" fontId="9" fillId="0" borderId="0" xfId="2"/>
    <xf numFmtId="0" fontId="3" fillId="0" borderId="0" xfId="0" applyFont="1" applyAlignment="1">
      <alignment horizontal="left" wrapText="1"/>
    </xf>
    <xf numFmtId="165" fontId="0" fillId="0" borderId="0" xfId="1" applyNumberFormat="1" applyFont="1"/>
    <xf numFmtId="0" fontId="0" fillId="6" borderId="12" xfId="0" applyFill="1" applyBorder="1" applyAlignment="1">
      <alignment horizontal="center" vertical="center"/>
    </xf>
    <xf numFmtId="10" fontId="0" fillId="0" borderId="0" xfId="0" applyNumberFormat="1"/>
    <xf numFmtId="0" fontId="10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left" vertical="top" wrapText="1"/>
    </xf>
    <xf numFmtId="0" fontId="0" fillId="0" borderId="5" xfId="0" applyBorder="1"/>
    <xf numFmtId="0" fontId="0" fillId="0" borderId="4" xfId="0" applyBorder="1"/>
    <xf numFmtId="0" fontId="6" fillId="0" borderId="1" xfId="0" applyFont="1" applyBorder="1" applyAlignment="1">
      <alignment horizontal="left" vertical="top" wrapText="1"/>
    </xf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0" borderId="9" xfId="0" applyBorder="1"/>
    <xf numFmtId="3" fontId="5" fillId="5" borderId="1" xfId="0" applyNumberFormat="1" applyFont="1" applyFill="1" applyBorder="1" applyAlignment="1">
      <alignment horizontal="center" vertical="center" wrapText="1"/>
    </xf>
    <xf numFmtId="10" fontId="5" fillId="5" borderId="1" xfId="0" applyNumberFormat="1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6" fontId="5" fillId="5" borderId="1" xfId="0" applyNumberFormat="1" applyFont="1" applyFill="1" applyBorder="1" applyAlignment="1">
      <alignment horizontal="center" vertical="center" wrapText="1"/>
    </xf>
    <xf numFmtId="166" fontId="0" fillId="0" borderId="3" xfId="0" applyNumberFormat="1" applyBorder="1"/>
    <xf numFmtId="166" fontId="0" fillId="0" borderId="8" xfId="0" applyNumberFormat="1" applyBorder="1"/>
    <xf numFmtId="166" fontId="0" fillId="0" borderId="9" xfId="0" applyNumberFormat="1" applyBorder="1"/>
  </cellXfs>
  <cellStyles count="4">
    <cellStyle name="Hyperlink" xfId="2" builtinId="8"/>
    <cellStyle name="Hyperlink 2" xfId="3" xr:uid="{A9358CDB-0D35-4E18-A206-3960479492B1}"/>
    <cellStyle name="Normal" xfId="0" builtinId="0"/>
    <cellStyle name="Percent" xfId="1" builtinId="5"/>
  </cellStyles>
  <dxfs count="26">
    <dxf>
      <fill>
        <patternFill patternType="solid">
          <fgColor rgb="FFF8CBAD"/>
        </patternFill>
      </fill>
    </dxf>
    <dxf>
      <fill>
        <patternFill patternType="solid">
          <fgColor rgb="FFF8CBAD"/>
        </patternFill>
      </fill>
    </dxf>
    <dxf>
      <fill>
        <patternFill patternType="solid">
          <fgColor rgb="FFC6E0B4"/>
        </patternFill>
      </fill>
    </dxf>
    <dxf>
      <fill>
        <patternFill patternType="solid">
          <fgColor rgb="FFFFE699"/>
        </patternFill>
      </fill>
    </dxf>
    <dxf>
      <fill>
        <patternFill patternType="solid">
          <fgColor rgb="FFF8CBAD"/>
        </patternFill>
      </fill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numFmt numFmtId="2" formatCode="0.00"/>
      <alignment horizontal="general" vertical="top" textRotation="0" wrapText="1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border outline="0">
        <left style="thin">
          <color rgb="FFBFBFBF"/>
        </left>
      </border>
    </dxf>
    <dxf>
      <numFmt numFmtId="2" formatCode="0.00"/>
    </dxf>
    <dxf>
      <numFmt numFmtId="1" formatCode="0"/>
      <border outline="0">
        <left/>
        <right style="thin">
          <color rgb="FFBFBFBF"/>
        </right>
      </border>
    </dxf>
    <dxf>
      <numFmt numFmtId="1" formatCode="0"/>
    </dxf>
    <dxf>
      <alignment horizontal="general" vertical="bottom" textRotation="0" wrapText="1" indent="0" justifyLastLine="0" shrinkToFit="0" readingOrder="0"/>
    </dxf>
    <dxf>
      <border outline="0">
        <top style="thin">
          <color rgb="FFBFBFBF"/>
        </top>
      </border>
    </dxf>
    <dxf>
      <border outline="0">
        <bottom style="thin">
          <color rgb="FFBFBFB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1F4E79"/>
        <name val="Calibri"/>
        <family val="2"/>
        <scheme val="none"/>
      </font>
      <fill>
        <patternFill patternType="solid">
          <fgColor indexed="64"/>
          <bgColor rgb="FFD9E1F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BFBFBF"/>
        </left>
        <right style="thin">
          <color rgb="FFBFBFBF"/>
        </right>
        <top/>
        <bottom/>
      </border>
    </dxf>
    <dxf>
      <numFmt numFmtId="14" formatCode="0.00%"/>
    </dxf>
    <dxf>
      <numFmt numFmtId="19" formatCode="m/d/yyyy"/>
    </dxf>
  </dxfs>
  <tableStyles count="1" defaultTableStyle="TableStyleMedium9" defaultPivotStyle="PivotStyleLight16">
    <tableStyle name="Invisible" pivot="0" table="0" count="0" xr9:uid="{C06D077B-5DC0-45E6-8A43-56CADD92E05D}"/>
  </tableStyles>
  <colors>
    <mruColors>
      <color rgb="FF0D6165"/>
      <color rgb="FF628D98"/>
      <color rgb="FF964C1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microsoft.com/office/2017/06/relationships/rdRichValue" Target="richData/rdrichvalue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6" Type="http://schemas.openxmlformats.org/officeDocument/2006/relationships/sheetMetadata" Target="metadata.xml"/><Relationship Id="rId20" Type="http://schemas.microsoft.com/office/2017/06/relationships/rdRichValueTypes" Target="richData/rdRichValueTyp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microsoft.com/office/2017/06/relationships/rdRichValueStructure" Target="richData/rdrichvaluestructure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KPI – porównanie (łączne)</a:t>
            </a:r>
          </a:p>
        </c:rich>
      </c:tx>
      <c:layout>
        <c:manualLayout>
          <c:xMode val="edge"/>
          <c:yMode val="edge"/>
          <c:x val="0.3965916837082481"/>
          <c:y val="6.247205080046507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5.9986366734832992E-2"/>
          <c:y val="0.11171296296296296"/>
          <c:w val="0.76114583836529637"/>
          <c:h val="0.87064814814814817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KPI_Dashboard!$K$9</c:f>
              <c:strCache>
                <c:ptCount val="1"/>
                <c:pt idx="0">
                  <c:v>Wartość</c:v>
                </c:pt>
              </c:strCache>
            </c:strRef>
          </c:tx>
          <c:spPr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KPI_Dashboard!$J$10:$J$12</c:f>
              <c:strCache>
                <c:ptCount val="3"/>
                <c:pt idx="0">
                  <c:v>Kliknięcia</c:v>
                </c:pt>
                <c:pt idx="1">
                  <c:v>Sesje</c:v>
                </c:pt>
                <c:pt idx="2">
                  <c:v>Konwersje</c:v>
                </c:pt>
              </c:strCache>
            </c:strRef>
          </c:cat>
          <c:val>
            <c:numRef>
              <c:f>KPI_Dashboard!$K$10:$K$12</c:f>
              <c:numCache>
                <c:formatCode>General</c:formatCode>
                <c:ptCount val="3"/>
                <c:pt idx="0">
                  <c:v>83349</c:v>
                </c:pt>
                <c:pt idx="1">
                  <c:v>23550</c:v>
                </c:pt>
                <c:pt idx="2">
                  <c:v>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7D-4962-9F1D-E44FB8454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Wartość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Liczba konwersji wg źródła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0D6165"/>
          </a:solidFill>
          <a:ln>
            <a:solidFill>
              <a:srgbClr val="628D98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v>Total</c:v>
          </c:tx>
          <c:spPr>
            <a:solidFill>
              <a:srgbClr val="0D6165"/>
            </a:solidFill>
            <a:ln>
              <a:solidFill>
                <a:srgbClr val="628D98"/>
              </a:solidFill>
            </a:ln>
            <a:effectLst/>
          </c:spPr>
          <c:invertIfNegative val="0"/>
          <c:cat>
            <c:strLit>
              <c:ptCount val="6"/>
              <c:pt idx="0">
                <c:v>bing / organic</c:v>
              </c:pt>
              <c:pt idx="1">
                <c:v>direct / none</c:v>
              </c:pt>
              <c:pt idx="2">
                <c:v>google / cpc</c:v>
              </c:pt>
              <c:pt idx="3">
                <c:v>google / organic</c:v>
              </c:pt>
              <c:pt idx="4">
                <c:v>newsletter / email</c:v>
              </c:pt>
              <c:pt idx="5">
                <c:v>referral / partner</c:v>
              </c:pt>
            </c:strLit>
          </c:cat>
          <c:val>
            <c:numLit>
              <c:formatCode>General</c:formatCode>
              <c:ptCount val="6"/>
              <c:pt idx="0">
                <c:v>30</c:v>
              </c:pt>
              <c:pt idx="1">
                <c:v>99</c:v>
              </c:pt>
              <c:pt idx="2">
                <c:v>65</c:v>
              </c:pt>
              <c:pt idx="3">
                <c:v>194</c:v>
              </c:pt>
              <c:pt idx="4">
                <c:v>11</c:v>
              </c:pt>
              <c:pt idx="5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7B1C-4FAF-B70F-3CD70DD85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74631392"/>
        <c:axId val="474630912"/>
      </c:barChart>
      <c:catAx>
        <c:axId val="4746313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4630912"/>
        <c:crosses val="autoZero"/>
        <c:auto val="1"/>
        <c:lblAlgn val="ctr"/>
        <c:lblOffset val="100"/>
        <c:noMultiLvlLbl val="0"/>
      </c:catAx>
      <c:valAx>
        <c:axId val="474630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4631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Sesje</a:t>
            </a:r>
            <a:r>
              <a:rPr lang="en-US" baseline="0"/>
              <a:t> i konwersje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'GA4 dane'!$B$4</c:f>
              <c:strCache>
                <c:ptCount val="1"/>
                <c:pt idx="0">
                  <c:v>Sessions</c:v>
                </c:pt>
              </c:strCache>
            </c:strRef>
          </c:tx>
          <c:spPr>
            <a:solidFill>
              <a:srgbClr val="0D6165"/>
            </a:solidFill>
            <a:ln w="76200">
              <a:noFill/>
            </a:ln>
            <a:effectLst/>
          </c:spPr>
          <c:invertIfNegative val="0"/>
          <c:cat>
            <c:numRef>
              <c:f>'GA4 dane'!$A$5:$A$104</c:f>
              <c:numCache>
                <c:formatCode>m/d/yyyy</c:formatCode>
                <c:ptCount val="100"/>
                <c:pt idx="0">
                  <c:v>46007</c:v>
                </c:pt>
                <c:pt idx="1">
                  <c:v>45996</c:v>
                </c:pt>
                <c:pt idx="2">
                  <c:v>46017</c:v>
                </c:pt>
                <c:pt idx="3">
                  <c:v>46014</c:v>
                </c:pt>
                <c:pt idx="4">
                  <c:v>45995</c:v>
                </c:pt>
                <c:pt idx="5">
                  <c:v>46011</c:v>
                </c:pt>
                <c:pt idx="6">
                  <c:v>46015</c:v>
                </c:pt>
                <c:pt idx="7">
                  <c:v>45999</c:v>
                </c:pt>
                <c:pt idx="8">
                  <c:v>46020</c:v>
                </c:pt>
                <c:pt idx="9">
                  <c:v>46017</c:v>
                </c:pt>
                <c:pt idx="10">
                  <c:v>46006</c:v>
                </c:pt>
                <c:pt idx="11">
                  <c:v>46015</c:v>
                </c:pt>
                <c:pt idx="12">
                  <c:v>46000</c:v>
                </c:pt>
                <c:pt idx="13">
                  <c:v>46017</c:v>
                </c:pt>
                <c:pt idx="14">
                  <c:v>46006</c:v>
                </c:pt>
                <c:pt idx="15">
                  <c:v>46002</c:v>
                </c:pt>
                <c:pt idx="16">
                  <c:v>46018</c:v>
                </c:pt>
                <c:pt idx="17">
                  <c:v>46000</c:v>
                </c:pt>
                <c:pt idx="18">
                  <c:v>45999</c:v>
                </c:pt>
                <c:pt idx="19">
                  <c:v>45998</c:v>
                </c:pt>
                <c:pt idx="20">
                  <c:v>45996</c:v>
                </c:pt>
                <c:pt idx="21">
                  <c:v>46008</c:v>
                </c:pt>
                <c:pt idx="22">
                  <c:v>45999</c:v>
                </c:pt>
                <c:pt idx="23">
                  <c:v>46004</c:v>
                </c:pt>
                <c:pt idx="24">
                  <c:v>45992</c:v>
                </c:pt>
                <c:pt idx="25">
                  <c:v>46003</c:v>
                </c:pt>
                <c:pt idx="26">
                  <c:v>46015</c:v>
                </c:pt>
                <c:pt idx="27">
                  <c:v>46018</c:v>
                </c:pt>
                <c:pt idx="28">
                  <c:v>45998</c:v>
                </c:pt>
                <c:pt idx="29">
                  <c:v>46011</c:v>
                </c:pt>
                <c:pt idx="30">
                  <c:v>46020</c:v>
                </c:pt>
                <c:pt idx="31">
                  <c:v>46004</c:v>
                </c:pt>
                <c:pt idx="32">
                  <c:v>45997</c:v>
                </c:pt>
                <c:pt idx="33">
                  <c:v>46016</c:v>
                </c:pt>
                <c:pt idx="34">
                  <c:v>46016</c:v>
                </c:pt>
                <c:pt idx="35">
                  <c:v>46015</c:v>
                </c:pt>
                <c:pt idx="36">
                  <c:v>46013</c:v>
                </c:pt>
                <c:pt idx="37">
                  <c:v>46008</c:v>
                </c:pt>
                <c:pt idx="38">
                  <c:v>46019</c:v>
                </c:pt>
                <c:pt idx="39">
                  <c:v>46021</c:v>
                </c:pt>
                <c:pt idx="40">
                  <c:v>45992</c:v>
                </c:pt>
                <c:pt idx="41">
                  <c:v>45994</c:v>
                </c:pt>
                <c:pt idx="42">
                  <c:v>46016</c:v>
                </c:pt>
                <c:pt idx="43">
                  <c:v>46001</c:v>
                </c:pt>
                <c:pt idx="44">
                  <c:v>46006</c:v>
                </c:pt>
                <c:pt idx="45">
                  <c:v>45998</c:v>
                </c:pt>
                <c:pt idx="46">
                  <c:v>45996</c:v>
                </c:pt>
                <c:pt idx="47">
                  <c:v>46006</c:v>
                </c:pt>
                <c:pt idx="48">
                  <c:v>46001</c:v>
                </c:pt>
                <c:pt idx="49">
                  <c:v>46015</c:v>
                </c:pt>
                <c:pt idx="50">
                  <c:v>45995</c:v>
                </c:pt>
                <c:pt idx="51">
                  <c:v>45995</c:v>
                </c:pt>
                <c:pt idx="52">
                  <c:v>46000</c:v>
                </c:pt>
                <c:pt idx="53">
                  <c:v>46011</c:v>
                </c:pt>
                <c:pt idx="54">
                  <c:v>46008</c:v>
                </c:pt>
                <c:pt idx="55">
                  <c:v>45993</c:v>
                </c:pt>
                <c:pt idx="56">
                  <c:v>45992</c:v>
                </c:pt>
                <c:pt idx="57">
                  <c:v>46008</c:v>
                </c:pt>
                <c:pt idx="58">
                  <c:v>46014</c:v>
                </c:pt>
                <c:pt idx="59">
                  <c:v>46021</c:v>
                </c:pt>
                <c:pt idx="60">
                  <c:v>46004</c:v>
                </c:pt>
                <c:pt idx="61">
                  <c:v>46020</c:v>
                </c:pt>
                <c:pt idx="62">
                  <c:v>46020</c:v>
                </c:pt>
                <c:pt idx="63">
                  <c:v>45999</c:v>
                </c:pt>
                <c:pt idx="64">
                  <c:v>46015</c:v>
                </c:pt>
                <c:pt idx="65">
                  <c:v>46002</c:v>
                </c:pt>
                <c:pt idx="66">
                  <c:v>46001</c:v>
                </c:pt>
                <c:pt idx="67">
                  <c:v>45995</c:v>
                </c:pt>
                <c:pt idx="68">
                  <c:v>45992</c:v>
                </c:pt>
                <c:pt idx="69">
                  <c:v>46021</c:v>
                </c:pt>
                <c:pt idx="70">
                  <c:v>45999</c:v>
                </c:pt>
                <c:pt idx="71">
                  <c:v>46015</c:v>
                </c:pt>
                <c:pt idx="72">
                  <c:v>46020</c:v>
                </c:pt>
                <c:pt idx="73">
                  <c:v>46015</c:v>
                </c:pt>
                <c:pt idx="74">
                  <c:v>45992</c:v>
                </c:pt>
                <c:pt idx="75">
                  <c:v>46013</c:v>
                </c:pt>
                <c:pt idx="76">
                  <c:v>45996</c:v>
                </c:pt>
                <c:pt idx="77">
                  <c:v>45995</c:v>
                </c:pt>
                <c:pt idx="78">
                  <c:v>45993</c:v>
                </c:pt>
                <c:pt idx="79">
                  <c:v>45995</c:v>
                </c:pt>
                <c:pt idx="80">
                  <c:v>46019</c:v>
                </c:pt>
                <c:pt idx="81">
                  <c:v>46019</c:v>
                </c:pt>
                <c:pt idx="82">
                  <c:v>45993</c:v>
                </c:pt>
                <c:pt idx="83">
                  <c:v>46011</c:v>
                </c:pt>
                <c:pt idx="84">
                  <c:v>46019</c:v>
                </c:pt>
                <c:pt idx="85">
                  <c:v>45996</c:v>
                </c:pt>
                <c:pt idx="86">
                  <c:v>46011</c:v>
                </c:pt>
                <c:pt idx="87">
                  <c:v>45993</c:v>
                </c:pt>
                <c:pt idx="88">
                  <c:v>46019</c:v>
                </c:pt>
                <c:pt idx="89">
                  <c:v>46022</c:v>
                </c:pt>
                <c:pt idx="90">
                  <c:v>46017</c:v>
                </c:pt>
                <c:pt idx="91">
                  <c:v>45997</c:v>
                </c:pt>
                <c:pt idx="92">
                  <c:v>46001</c:v>
                </c:pt>
                <c:pt idx="93">
                  <c:v>46021</c:v>
                </c:pt>
                <c:pt idx="94">
                  <c:v>46009</c:v>
                </c:pt>
                <c:pt idx="95">
                  <c:v>45994</c:v>
                </c:pt>
                <c:pt idx="96">
                  <c:v>46011</c:v>
                </c:pt>
                <c:pt idx="97">
                  <c:v>46010</c:v>
                </c:pt>
                <c:pt idx="98">
                  <c:v>46010</c:v>
                </c:pt>
                <c:pt idx="99">
                  <c:v>46013</c:v>
                </c:pt>
              </c:numCache>
            </c:numRef>
          </c:cat>
          <c:val>
            <c:numRef>
              <c:f>'GA4 dane'!$B$5:$B$104</c:f>
              <c:numCache>
                <c:formatCode>General</c:formatCode>
                <c:ptCount val="100"/>
                <c:pt idx="0">
                  <c:v>139</c:v>
                </c:pt>
                <c:pt idx="1">
                  <c:v>87</c:v>
                </c:pt>
                <c:pt idx="2">
                  <c:v>223</c:v>
                </c:pt>
                <c:pt idx="3">
                  <c:v>67</c:v>
                </c:pt>
                <c:pt idx="4">
                  <c:v>292</c:v>
                </c:pt>
                <c:pt idx="5">
                  <c:v>32</c:v>
                </c:pt>
                <c:pt idx="6">
                  <c:v>369</c:v>
                </c:pt>
                <c:pt idx="7">
                  <c:v>127</c:v>
                </c:pt>
                <c:pt idx="8">
                  <c:v>253</c:v>
                </c:pt>
                <c:pt idx="9">
                  <c:v>413</c:v>
                </c:pt>
                <c:pt idx="10">
                  <c:v>352</c:v>
                </c:pt>
                <c:pt idx="11">
                  <c:v>343</c:v>
                </c:pt>
                <c:pt idx="12">
                  <c:v>130</c:v>
                </c:pt>
                <c:pt idx="13">
                  <c:v>162</c:v>
                </c:pt>
                <c:pt idx="14">
                  <c:v>144</c:v>
                </c:pt>
                <c:pt idx="15">
                  <c:v>296</c:v>
                </c:pt>
                <c:pt idx="16">
                  <c:v>329</c:v>
                </c:pt>
                <c:pt idx="17">
                  <c:v>419</c:v>
                </c:pt>
                <c:pt idx="18">
                  <c:v>335</c:v>
                </c:pt>
                <c:pt idx="19">
                  <c:v>55</c:v>
                </c:pt>
                <c:pt idx="20">
                  <c:v>324</c:v>
                </c:pt>
                <c:pt idx="21">
                  <c:v>280</c:v>
                </c:pt>
                <c:pt idx="22">
                  <c:v>319</c:v>
                </c:pt>
                <c:pt idx="23">
                  <c:v>270</c:v>
                </c:pt>
                <c:pt idx="24">
                  <c:v>74</c:v>
                </c:pt>
                <c:pt idx="25">
                  <c:v>63</c:v>
                </c:pt>
                <c:pt idx="26">
                  <c:v>235</c:v>
                </c:pt>
                <c:pt idx="27">
                  <c:v>59</c:v>
                </c:pt>
                <c:pt idx="28">
                  <c:v>151</c:v>
                </c:pt>
                <c:pt idx="29">
                  <c:v>433</c:v>
                </c:pt>
                <c:pt idx="30">
                  <c:v>416</c:v>
                </c:pt>
                <c:pt idx="31">
                  <c:v>355</c:v>
                </c:pt>
                <c:pt idx="32">
                  <c:v>305</c:v>
                </c:pt>
                <c:pt idx="33">
                  <c:v>156</c:v>
                </c:pt>
                <c:pt idx="34">
                  <c:v>74</c:v>
                </c:pt>
                <c:pt idx="35">
                  <c:v>186</c:v>
                </c:pt>
                <c:pt idx="36">
                  <c:v>393</c:v>
                </c:pt>
                <c:pt idx="37">
                  <c:v>218</c:v>
                </c:pt>
                <c:pt idx="38">
                  <c:v>169</c:v>
                </c:pt>
                <c:pt idx="39">
                  <c:v>64</c:v>
                </c:pt>
                <c:pt idx="40">
                  <c:v>155</c:v>
                </c:pt>
                <c:pt idx="41">
                  <c:v>229</c:v>
                </c:pt>
                <c:pt idx="42">
                  <c:v>217</c:v>
                </c:pt>
                <c:pt idx="43">
                  <c:v>120</c:v>
                </c:pt>
                <c:pt idx="44">
                  <c:v>200</c:v>
                </c:pt>
                <c:pt idx="45">
                  <c:v>189</c:v>
                </c:pt>
                <c:pt idx="46">
                  <c:v>49</c:v>
                </c:pt>
                <c:pt idx="47">
                  <c:v>302</c:v>
                </c:pt>
                <c:pt idx="48">
                  <c:v>340</c:v>
                </c:pt>
                <c:pt idx="49">
                  <c:v>272</c:v>
                </c:pt>
                <c:pt idx="50">
                  <c:v>210</c:v>
                </c:pt>
                <c:pt idx="51">
                  <c:v>234</c:v>
                </c:pt>
                <c:pt idx="52">
                  <c:v>246</c:v>
                </c:pt>
                <c:pt idx="53">
                  <c:v>32</c:v>
                </c:pt>
                <c:pt idx="54">
                  <c:v>154</c:v>
                </c:pt>
                <c:pt idx="55">
                  <c:v>438</c:v>
                </c:pt>
                <c:pt idx="56">
                  <c:v>126</c:v>
                </c:pt>
                <c:pt idx="57">
                  <c:v>130</c:v>
                </c:pt>
                <c:pt idx="58">
                  <c:v>392</c:v>
                </c:pt>
                <c:pt idx="59">
                  <c:v>369</c:v>
                </c:pt>
                <c:pt idx="60">
                  <c:v>254</c:v>
                </c:pt>
                <c:pt idx="61">
                  <c:v>37</c:v>
                </c:pt>
                <c:pt idx="62">
                  <c:v>25</c:v>
                </c:pt>
                <c:pt idx="63">
                  <c:v>355</c:v>
                </c:pt>
                <c:pt idx="64">
                  <c:v>69</c:v>
                </c:pt>
                <c:pt idx="65">
                  <c:v>352</c:v>
                </c:pt>
                <c:pt idx="66">
                  <c:v>125</c:v>
                </c:pt>
                <c:pt idx="67">
                  <c:v>202</c:v>
                </c:pt>
                <c:pt idx="68">
                  <c:v>195</c:v>
                </c:pt>
                <c:pt idx="69">
                  <c:v>441</c:v>
                </c:pt>
                <c:pt idx="70">
                  <c:v>107</c:v>
                </c:pt>
                <c:pt idx="71">
                  <c:v>169</c:v>
                </c:pt>
                <c:pt idx="72">
                  <c:v>280</c:v>
                </c:pt>
                <c:pt idx="73">
                  <c:v>96</c:v>
                </c:pt>
                <c:pt idx="74">
                  <c:v>253</c:v>
                </c:pt>
                <c:pt idx="75">
                  <c:v>351</c:v>
                </c:pt>
                <c:pt idx="76">
                  <c:v>282</c:v>
                </c:pt>
                <c:pt idx="77">
                  <c:v>396</c:v>
                </c:pt>
                <c:pt idx="78">
                  <c:v>245</c:v>
                </c:pt>
                <c:pt idx="79">
                  <c:v>105</c:v>
                </c:pt>
                <c:pt idx="80">
                  <c:v>178</c:v>
                </c:pt>
                <c:pt idx="81">
                  <c:v>383</c:v>
                </c:pt>
                <c:pt idx="82">
                  <c:v>332</c:v>
                </c:pt>
                <c:pt idx="83">
                  <c:v>327</c:v>
                </c:pt>
                <c:pt idx="84">
                  <c:v>267</c:v>
                </c:pt>
                <c:pt idx="85">
                  <c:v>203</c:v>
                </c:pt>
                <c:pt idx="86">
                  <c:v>141</c:v>
                </c:pt>
                <c:pt idx="87">
                  <c:v>416</c:v>
                </c:pt>
                <c:pt idx="88">
                  <c:v>96</c:v>
                </c:pt>
                <c:pt idx="89">
                  <c:v>385</c:v>
                </c:pt>
                <c:pt idx="90">
                  <c:v>440</c:v>
                </c:pt>
                <c:pt idx="91">
                  <c:v>219</c:v>
                </c:pt>
                <c:pt idx="92">
                  <c:v>105</c:v>
                </c:pt>
                <c:pt idx="93">
                  <c:v>206</c:v>
                </c:pt>
                <c:pt idx="94">
                  <c:v>317</c:v>
                </c:pt>
                <c:pt idx="95">
                  <c:v>250</c:v>
                </c:pt>
                <c:pt idx="96">
                  <c:v>419</c:v>
                </c:pt>
                <c:pt idx="97">
                  <c:v>319</c:v>
                </c:pt>
                <c:pt idx="98">
                  <c:v>335</c:v>
                </c:pt>
                <c:pt idx="99">
                  <c:v>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9C-4B29-9C0B-8584CF756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50"/>
        <c:axId val="1979580784"/>
        <c:axId val="1979583664"/>
      </c:barChart>
      <c:lineChart>
        <c:grouping val="standard"/>
        <c:varyColors val="0"/>
        <c:ser>
          <c:idx val="1"/>
          <c:order val="1"/>
          <c:tx>
            <c:strRef>
              <c:f>'GA4 dane'!$E$4</c:f>
              <c:strCache>
                <c:ptCount val="1"/>
                <c:pt idx="0">
                  <c:v>Conversions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'GA4 dane'!$A$5:$A$104</c:f>
              <c:numCache>
                <c:formatCode>m/d/yyyy</c:formatCode>
                <c:ptCount val="100"/>
                <c:pt idx="0">
                  <c:v>46007</c:v>
                </c:pt>
                <c:pt idx="1">
                  <c:v>45996</c:v>
                </c:pt>
                <c:pt idx="2">
                  <c:v>46017</c:v>
                </c:pt>
                <c:pt idx="3">
                  <c:v>46014</c:v>
                </c:pt>
                <c:pt idx="4">
                  <c:v>45995</c:v>
                </c:pt>
                <c:pt idx="5">
                  <c:v>46011</c:v>
                </c:pt>
                <c:pt idx="6">
                  <c:v>46015</c:v>
                </c:pt>
                <c:pt idx="7">
                  <c:v>45999</c:v>
                </c:pt>
                <c:pt idx="8">
                  <c:v>46020</c:v>
                </c:pt>
                <c:pt idx="9">
                  <c:v>46017</c:v>
                </c:pt>
                <c:pt idx="10">
                  <c:v>46006</c:v>
                </c:pt>
                <c:pt idx="11">
                  <c:v>46015</c:v>
                </c:pt>
                <c:pt idx="12">
                  <c:v>46000</c:v>
                </c:pt>
                <c:pt idx="13">
                  <c:v>46017</c:v>
                </c:pt>
                <c:pt idx="14">
                  <c:v>46006</c:v>
                </c:pt>
                <c:pt idx="15">
                  <c:v>46002</c:v>
                </c:pt>
                <c:pt idx="16">
                  <c:v>46018</c:v>
                </c:pt>
                <c:pt idx="17">
                  <c:v>46000</c:v>
                </c:pt>
                <c:pt idx="18">
                  <c:v>45999</c:v>
                </c:pt>
                <c:pt idx="19">
                  <c:v>45998</c:v>
                </c:pt>
                <c:pt idx="20">
                  <c:v>45996</c:v>
                </c:pt>
                <c:pt idx="21">
                  <c:v>46008</c:v>
                </c:pt>
                <c:pt idx="22">
                  <c:v>45999</c:v>
                </c:pt>
                <c:pt idx="23">
                  <c:v>46004</c:v>
                </c:pt>
                <c:pt idx="24">
                  <c:v>45992</c:v>
                </c:pt>
                <c:pt idx="25">
                  <c:v>46003</c:v>
                </c:pt>
                <c:pt idx="26">
                  <c:v>46015</c:v>
                </c:pt>
                <c:pt idx="27">
                  <c:v>46018</c:v>
                </c:pt>
                <c:pt idx="28">
                  <c:v>45998</c:v>
                </c:pt>
                <c:pt idx="29">
                  <c:v>46011</c:v>
                </c:pt>
                <c:pt idx="30">
                  <c:v>46020</c:v>
                </c:pt>
                <c:pt idx="31">
                  <c:v>46004</c:v>
                </c:pt>
                <c:pt idx="32">
                  <c:v>45997</c:v>
                </c:pt>
                <c:pt idx="33">
                  <c:v>46016</c:v>
                </c:pt>
                <c:pt idx="34">
                  <c:v>46016</c:v>
                </c:pt>
                <c:pt idx="35">
                  <c:v>46015</c:v>
                </c:pt>
                <c:pt idx="36">
                  <c:v>46013</c:v>
                </c:pt>
                <c:pt idx="37">
                  <c:v>46008</c:v>
                </c:pt>
                <c:pt idx="38">
                  <c:v>46019</c:v>
                </c:pt>
                <c:pt idx="39">
                  <c:v>46021</c:v>
                </c:pt>
                <c:pt idx="40">
                  <c:v>45992</c:v>
                </c:pt>
                <c:pt idx="41">
                  <c:v>45994</c:v>
                </c:pt>
                <c:pt idx="42">
                  <c:v>46016</c:v>
                </c:pt>
                <c:pt idx="43">
                  <c:v>46001</c:v>
                </c:pt>
                <c:pt idx="44">
                  <c:v>46006</c:v>
                </c:pt>
                <c:pt idx="45">
                  <c:v>45998</c:v>
                </c:pt>
                <c:pt idx="46">
                  <c:v>45996</c:v>
                </c:pt>
                <c:pt idx="47">
                  <c:v>46006</c:v>
                </c:pt>
                <c:pt idx="48">
                  <c:v>46001</c:v>
                </c:pt>
                <c:pt idx="49">
                  <c:v>46015</c:v>
                </c:pt>
                <c:pt idx="50">
                  <c:v>45995</c:v>
                </c:pt>
                <c:pt idx="51">
                  <c:v>45995</c:v>
                </c:pt>
                <c:pt idx="52">
                  <c:v>46000</c:v>
                </c:pt>
                <c:pt idx="53">
                  <c:v>46011</c:v>
                </c:pt>
                <c:pt idx="54">
                  <c:v>46008</c:v>
                </c:pt>
                <c:pt idx="55">
                  <c:v>45993</c:v>
                </c:pt>
                <c:pt idx="56">
                  <c:v>45992</c:v>
                </c:pt>
                <c:pt idx="57">
                  <c:v>46008</c:v>
                </c:pt>
                <c:pt idx="58">
                  <c:v>46014</c:v>
                </c:pt>
                <c:pt idx="59">
                  <c:v>46021</c:v>
                </c:pt>
                <c:pt idx="60">
                  <c:v>46004</c:v>
                </c:pt>
                <c:pt idx="61">
                  <c:v>46020</c:v>
                </c:pt>
                <c:pt idx="62">
                  <c:v>46020</c:v>
                </c:pt>
                <c:pt idx="63">
                  <c:v>45999</c:v>
                </c:pt>
                <c:pt idx="64">
                  <c:v>46015</c:v>
                </c:pt>
                <c:pt idx="65">
                  <c:v>46002</c:v>
                </c:pt>
                <c:pt idx="66">
                  <c:v>46001</c:v>
                </c:pt>
                <c:pt idx="67">
                  <c:v>45995</c:v>
                </c:pt>
                <c:pt idx="68">
                  <c:v>45992</c:v>
                </c:pt>
                <c:pt idx="69">
                  <c:v>46021</c:v>
                </c:pt>
                <c:pt idx="70">
                  <c:v>45999</c:v>
                </c:pt>
                <c:pt idx="71">
                  <c:v>46015</c:v>
                </c:pt>
                <c:pt idx="72">
                  <c:v>46020</c:v>
                </c:pt>
                <c:pt idx="73">
                  <c:v>46015</c:v>
                </c:pt>
                <c:pt idx="74">
                  <c:v>45992</c:v>
                </c:pt>
                <c:pt idx="75">
                  <c:v>46013</c:v>
                </c:pt>
                <c:pt idx="76">
                  <c:v>45996</c:v>
                </c:pt>
                <c:pt idx="77">
                  <c:v>45995</c:v>
                </c:pt>
                <c:pt idx="78">
                  <c:v>45993</c:v>
                </c:pt>
                <c:pt idx="79">
                  <c:v>45995</c:v>
                </c:pt>
                <c:pt idx="80">
                  <c:v>46019</c:v>
                </c:pt>
                <c:pt idx="81">
                  <c:v>46019</c:v>
                </c:pt>
                <c:pt idx="82">
                  <c:v>45993</c:v>
                </c:pt>
                <c:pt idx="83">
                  <c:v>46011</c:v>
                </c:pt>
                <c:pt idx="84">
                  <c:v>46019</c:v>
                </c:pt>
                <c:pt idx="85">
                  <c:v>45996</c:v>
                </c:pt>
                <c:pt idx="86">
                  <c:v>46011</c:v>
                </c:pt>
                <c:pt idx="87">
                  <c:v>45993</c:v>
                </c:pt>
                <c:pt idx="88">
                  <c:v>46019</c:v>
                </c:pt>
                <c:pt idx="89">
                  <c:v>46022</c:v>
                </c:pt>
                <c:pt idx="90">
                  <c:v>46017</c:v>
                </c:pt>
                <c:pt idx="91">
                  <c:v>45997</c:v>
                </c:pt>
                <c:pt idx="92">
                  <c:v>46001</c:v>
                </c:pt>
                <c:pt idx="93">
                  <c:v>46021</c:v>
                </c:pt>
                <c:pt idx="94">
                  <c:v>46009</c:v>
                </c:pt>
                <c:pt idx="95">
                  <c:v>45994</c:v>
                </c:pt>
                <c:pt idx="96">
                  <c:v>46011</c:v>
                </c:pt>
                <c:pt idx="97">
                  <c:v>46010</c:v>
                </c:pt>
                <c:pt idx="98">
                  <c:v>46010</c:v>
                </c:pt>
                <c:pt idx="99">
                  <c:v>46013</c:v>
                </c:pt>
              </c:numCache>
            </c:numRef>
          </c:cat>
          <c:val>
            <c:numRef>
              <c:f>'GA4 dane'!$E$5:$E$104</c:f>
              <c:numCache>
                <c:formatCode>General</c:formatCode>
                <c:ptCount val="100"/>
                <c:pt idx="0">
                  <c:v>3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5</c:v>
                </c:pt>
                <c:pt idx="5">
                  <c:v>1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10</c:v>
                </c:pt>
                <c:pt idx="10">
                  <c:v>3</c:v>
                </c:pt>
                <c:pt idx="11">
                  <c:v>5</c:v>
                </c:pt>
                <c:pt idx="12">
                  <c:v>1</c:v>
                </c:pt>
                <c:pt idx="13">
                  <c:v>1</c:v>
                </c:pt>
                <c:pt idx="14">
                  <c:v>4</c:v>
                </c:pt>
                <c:pt idx="15">
                  <c:v>3</c:v>
                </c:pt>
                <c:pt idx="16">
                  <c:v>9</c:v>
                </c:pt>
                <c:pt idx="17">
                  <c:v>7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7</c:v>
                </c:pt>
                <c:pt idx="22">
                  <c:v>1</c:v>
                </c:pt>
                <c:pt idx="23">
                  <c:v>6</c:v>
                </c:pt>
                <c:pt idx="24">
                  <c:v>0</c:v>
                </c:pt>
                <c:pt idx="25">
                  <c:v>1</c:v>
                </c:pt>
                <c:pt idx="26">
                  <c:v>7</c:v>
                </c:pt>
                <c:pt idx="27">
                  <c:v>1</c:v>
                </c:pt>
                <c:pt idx="28">
                  <c:v>3</c:v>
                </c:pt>
                <c:pt idx="29">
                  <c:v>10</c:v>
                </c:pt>
                <c:pt idx="30">
                  <c:v>2</c:v>
                </c:pt>
                <c:pt idx="31">
                  <c:v>9</c:v>
                </c:pt>
                <c:pt idx="32">
                  <c:v>8</c:v>
                </c:pt>
                <c:pt idx="33">
                  <c:v>1</c:v>
                </c:pt>
                <c:pt idx="34">
                  <c:v>1</c:v>
                </c:pt>
                <c:pt idx="35">
                  <c:v>2</c:v>
                </c:pt>
                <c:pt idx="36">
                  <c:v>9</c:v>
                </c:pt>
                <c:pt idx="37">
                  <c:v>1</c:v>
                </c:pt>
                <c:pt idx="38">
                  <c:v>3</c:v>
                </c:pt>
                <c:pt idx="39">
                  <c:v>2</c:v>
                </c:pt>
                <c:pt idx="40">
                  <c:v>3</c:v>
                </c:pt>
                <c:pt idx="41">
                  <c:v>1</c:v>
                </c:pt>
                <c:pt idx="42">
                  <c:v>5</c:v>
                </c:pt>
                <c:pt idx="43">
                  <c:v>1</c:v>
                </c:pt>
                <c:pt idx="44">
                  <c:v>5</c:v>
                </c:pt>
                <c:pt idx="45">
                  <c:v>3</c:v>
                </c:pt>
                <c:pt idx="46">
                  <c:v>0</c:v>
                </c:pt>
                <c:pt idx="47">
                  <c:v>7</c:v>
                </c:pt>
                <c:pt idx="48">
                  <c:v>8</c:v>
                </c:pt>
                <c:pt idx="49">
                  <c:v>6</c:v>
                </c:pt>
                <c:pt idx="50">
                  <c:v>6</c:v>
                </c:pt>
                <c:pt idx="51">
                  <c:v>2</c:v>
                </c:pt>
                <c:pt idx="52">
                  <c:v>2</c:v>
                </c:pt>
                <c:pt idx="53">
                  <c:v>0</c:v>
                </c:pt>
                <c:pt idx="54">
                  <c:v>3</c:v>
                </c:pt>
                <c:pt idx="55">
                  <c:v>6</c:v>
                </c:pt>
                <c:pt idx="56">
                  <c:v>2</c:v>
                </c:pt>
                <c:pt idx="57">
                  <c:v>2</c:v>
                </c:pt>
                <c:pt idx="58">
                  <c:v>4</c:v>
                </c:pt>
                <c:pt idx="59">
                  <c:v>1</c:v>
                </c:pt>
                <c:pt idx="60">
                  <c:v>4</c:v>
                </c:pt>
                <c:pt idx="61">
                  <c:v>0</c:v>
                </c:pt>
                <c:pt idx="62">
                  <c:v>0</c:v>
                </c:pt>
                <c:pt idx="63">
                  <c:v>10</c:v>
                </c:pt>
                <c:pt idx="64">
                  <c:v>0</c:v>
                </c:pt>
                <c:pt idx="65">
                  <c:v>7</c:v>
                </c:pt>
                <c:pt idx="66">
                  <c:v>3</c:v>
                </c:pt>
                <c:pt idx="67">
                  <c:v>2</c:v>
                </c:pt>
                <c:pt idx="68">
                  <c:v>3</c:v>
                </c:pt>
                <c:pt idx="69">
                  <c:v>13</c:v>
                </c:pt>
                <c:pt idx="70">
                  <c:v>1</c:v>
                </c:pt>
                <c:pt idx="71">
                  <c:v>4</c:v>
                </c:pt>
                <c:pt idx="72">
                  <c:v>7</c:v>
                </c:pt>
                <c:pt idx="73">
                  <c:v>1</c:v>
                </c:pt>
                <c:pt idx="74">
                  <c:v>8</c:v>
                </c:pt>
                <c:pt idx="75">
                  <c:v>7</c:v>
                </c:pt>
                <c:pt idx="76">
                  <c:v>5</c:v>
                </c:pt>
                <c:pt idx="77">
                  <c:v>9</c:v>
                </c:pt>
                <c:pt idx="78">
                  <c:v>3</c:v>
                </c:pt>
                <c:pt idx="79">
                  <c:v>2</c:v>
                </c:pt>
                <c:pt idx="80">
                  <c:v>2</c:v>
                </c:pt>
                <c:pt idx="81">
                  <c:v>11</c:v>
                </c:pt>
                <c:pt idx="82">
                  <c:v>6</c:v>
                </c:pt>
                <c:pt idx="83">
                  <c:v>3</c:v>
                </c:pt>
                <c:pt idx="84">
                  <c:v>4</c:v>
                </c:pt>
                <c:pt idx="85">
                  <c:v>5</c:v>
                </c:pt>
                <c:pt idx="86">
                  <c:v>3</c:v>
                </c:pt>
                <c:pt idx="87">
                  <c:v>6</c:v>
                </c:pt>
                <c:pt idx="88">
                  <c:v>1</c:v>
                </c:pt>
                <c:pt idx="89">
                  <c:v>5</c:v>
                </c:pt>
                <c:pt idx="90">
                  <c:v>13</c:v>
                </c:pt>
                <c:pt idx="91">
                  <c:v>1</c:v>
                </c:pt>
                <c:pt idx="92">
                  <c:v>3</c:v>
                </c:pt>
                <c:pt idx="93">
                  <c:v>5</c:v>
                </c:pt>
                <c:pt idx="94">
                  <c:v>3</c:v>
                </c:pt>
                <c:pt idx="95">
                  <c:v>3</c:v>
                </c:pt>
                <c:pt idx="96">
                  <c:v>8</c:v>
                </c:pt>
                <c:pt idx="97">
                  <c:v>8</c:v>
                </c:pt>
                <c:pt idx="98">
                  <c:v>10</c:v>
                </c:pt>
                <c:pt idx="99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9C-4B29-9C0B-8584CF756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9576944"/>
        <c:axId val="1979582704"/>
      </c:lineChart>
      <c:dateAx>
        <c:axId val="197958078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9583664"/>
        <c:crosses val="autoZero"/>
        <c:auto val="1"/>
        <c:lblOffset val="100"/>
        <c:baseTimeUnit val="days"/>
      </c:dateAx>
      <c:valAx>
        <c:axId val="19795836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9580784"/>
        <c:crosses val="autoZero"/>
        <c:crossBetween val="between"/>
      </c:valAx>
      <c:valAx>
        <c:axId val="197958270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9576944"/>
        <c:crosses val="max"/>
        <c:crossBetween val="between"/>
      </c:valAx>
      <c:dateAx>
        <c:axId val="197957694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97958270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0688972448037286E-2"/>
          <c:y val="1.178247534195504E-2"/>
          <c:w val="0.95296852122863596"/>
          <c:h val="0.96487023687753737"/>
        </c:manualLayout>
      </c:layout>
      <c:bubbleChart>
        <c:varyColors val="0"/>
        <c:ser>
          <c:idx val="1"/>
          <c:order val="1"/>
          <c:tx>
            <c:v>Top 5 stron</c:v>
          </c:tx>
          <c:spPr>
            <a:gradFill>
              <a:gsLst>
                <a:gs pos="25000">
                  <a:srgbClr val="0D6165"/>
                </a:gs>
                <a:gs pos="64000">
                  <a:schemeClr val="accent1">
                    <a:lumMod val="45000"/>
                    <a:lumOff val="55000"/>
                  </a:schemeClr>
                </a:gs>
                <a:gs pos="81000">
                  <a:schemeClr val="accent1">
                    <a:lumMod val="45000"/>
                    <a:lumOff val="55000"/>
                  </a:schemeClr>
                </a:gs>
                <a:gs pos="95000">
                  <a:schemeClr val="accent1">
                    <a:lumMod val="30000"/>
                    <a:lumOff val="70000"/>
                  </a:schemeClr>
                </a:gs>
              </a:gsLst>
              <a:lin ang="5400000" scaled="1"/>
            </a:gradFill>
            <a:ln w="25400"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FC58E480-3FB2-4213-8438-76BA3CB738E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A-F2FD-4BF1-96E1-7CBC32037548}"/>
                </c:ext>
              </c:extLst>
            </c:dLbl>
            <c:dLbl>
              <c:idx val="1"/>
              <c:layout>
                <c:manualLayout>
                  <c:x val="-0.28885811811466056"/>
                  <c:y val="-0.2538122260370424"/>
                </c:manualLayout>
              </c:layout>
              <c:tx>
                <c:rich>
                  <a:bodyPr/>
                  <a:lstStyle/>
                  <a:p>
                    <a:fld id="{34852FC8-3061-4652-81E4-D3868537329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8-F2FD-4BF1-96E1-7CBC32037548}"/>
                </c:ext>
              </c:extLst>
            </c:dLbl>
            <c:dLbl>
              <c:idx val="2"/>
              <c:layout>
                <c:manualLayout>
                  <c:x val="-5.2251232261776547E-2"/>
                  <c:y val="-0.24602452678540571"/>
                </c:manualLayout>
              </c:layout>
              <c:tx>
                <c:rich>
                  <a:bodyPr/>
                  <a:lstStyle/>
                  <a:p>
                    <a:fld id="{70F8B2CF-FFE3-4652-915F-B70F35F11A7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7-F2FD-4BF1-96E1-7CBC32037548}"/>
                </c:ext>
              </c:extLst>
            </c:dLbl>
            <c:dLbl>
              <c:idx val="3"/>
              <c:layout>
                <c:manualLayout>
                  <c:x val="-0.34753569527641681"/>
                  <c:y val="-7.3656097024709849E-2"/>
                </c:manualLayout>
              </c:layout>
              <c:tx>
                <c:rich>
                  <a:bodyPr/>
                  <a:lstStyle/>
                  <a:p>
                    <a:fld id="{FD6DD093-89B6-4567-9AFB-E6B06F5FE97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6-F2FD-4BF1-96E1-7CBC32037548}"/>
                </c:ext>
              </c:extLst>
            </c:dLbl>
            <c:dLbl>
              <c:idx val="4"/>
              <c:layout>
                <c:manualLayout>
                  <c:x val="-0.12566713496149109"/>
                  <c:y val="-0.21150289616670626"/>
                </c:manualLayout>
              </c:layout>
              <c:tx>
                <c:rich>
                  <a:bodyPr/>
                  <a:lstStyle/>
                  <a:p>
                    <a:fld id="{5E0BAB25-941C-4B76-BE99-A6D47809E63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9-F2FD-4BF1-96E1-7CBC320375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'GSC zapytania'!$F$107:$F$111</c:f>
              <c:numCache>
                <c:formatCode>General</c:formatCode>
                <c:ptCount val="5"/>
                <c:pt idx="0">
                  <c:v>2.9</c:v>
                </c:pt>
                <c:pt idx="1">
                  <c:v>3</c:v>
                </c:pt>
                <c:pt idx="2">
                  <c:v>3</c:v>
                </c:pt>
                <c:pt idx="3">
                  <c:v>2.7</c:v>
                </c:pt>
                <c:pt idx="4">
                  <c:v>6</c:v>
                </c:pt>
              </c:numCache>
            </c:numRef>
          </c:xVal>
          <c:yVal>
            <c:numRef>
              <c:f>'GSC zapytania'!$E$107:$E$111</c:f>
              <c:numCache>
                <c:formatCode>0.0%</c:formatCode>
                <c:ptCount val="5"/>
                <c:pt idx="0">
                  <c:v>0.187</c:v>
                </c:pt>
                <c:pt idx="1">
                  <c:v>0.17399999999999999</c:v>
                </c:pt>
                <c:pt idx="2">
                  <c:v>0.17399999999999999</c:v>
                </c:pt>
                <c:pt idx="3">
                  <c:v>0.16200000000000001</c:v>
                </c:pt>
                <c:pt idx="4">
                  <c:v>0.13600000000000001</c:v>
                </c:pt>
              </c:numCache>
            </c:numRef>
          </c:yVal>
          <c:bubbleSize>
            <c:numRef>
              <c:f>'GSC zapytania'!$B$107:$B$111</c:f>
              <c:numCache>
                <c:formatCode>General</c:formatCode>
                <c:ptCount val="5"/>
                <c:pt idx="0">
                  <c:v>2557</c:v>
                </c:pt>
                <c:pt idx="1">
                  <c:v>2465</c:v>
                </c:pt>
                <c:pt idx="2">
                  <c:v>2451</c:v>
                </c:pt>
                <c:pt idx="3">
                  <c:v>1850</c:v>
                </c:pt>
                <c:pt idx="4">
                  <c:v>1644</c:v>
                </c:pt>
              </c:numCache>
            </c:numRef>
          </c:bubbleSize>
          <c:bubble3D val="0"/>
          <c:extLst>
            <c:ext xmlns:c15="http://schemas.microsoft.com/office/drawing/2012/chart" uri="{02D57815-91ED-43cb-92C2-25804820EDAC}">
              <c15:datalabelsRange>
                <c15:f>'GSC zapytania'!$C$107:$C$111</c15:f>
                <c15:dlblRangeCache>
                  <c:ptCount val="5"/>
                  <c:pt idx="0">
                    <c:v>/</c:v>
                  </c:pt>
                  <c:pt idx="1">
                    <c:v>/uslugi</c:v>
                  </c:pt>
                  <c:pt idx="2">
                    <c:v>/blog/jak-dobrac-reduktor/</c:v>
                  </c:pt>
                  <c:pt idx="3">
                    <c:v>/blog/jak-dobrac-reduktor-frl/</c:v>
                  </c:pt>
                  <c:pt idx="4">
                    <c:v>/blog/jak-dobrac-zawor/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5-F2FD-4BF1-96E1-7CBC32037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300"/>
        <c:showNegBubbles val="0"/>
        <c:sizeRepresents val="w"/>
        <c:axId val="481096512"/>
        <c:axId val="481094592"/>
        <c:extLst>
          <c:ext xmlns:c15="http://schemas.microsoft.com/office/drawing/2012/chart" uri="{02D57815-91ED-43cb-92C2-25804820EDAC}">
            <c15:filteredBubbleSeries>
              <c15:ser>
                <c:idx val="0"/>
                <c:order val="0"/>
                <c:spPr>
                  <a:solidFill>
                    <a:schemeClr val="accent1">
                      <a:alpha val="75000"/>
                    </a:schemeClr>
                  </a:solidFill>
                  <a:ln w="25400">
                    <a:noFill/>
                  </a:ln>
                  <a:effectLst/>
                </c:spPr>
                <c:invertIfNegative val="0"/>
                <c:xVal>
                  <c:numRef>
                    <c:extLst>
                      <c:ext uri="{02D57815-91ED-43cb-92C2-25804820EDAC}">
                        <c15:formulaRef>
                          <c15:sqref>'GSC zapytania'!$E$5:$E$103</c15:sqref>
                        </c15:formulaRef>
                      </c:ext>
                    </c:extLst>
                    <c:numCache>
                      <c:formatCode>General</c:formatCode>
                      <c:ptCount val="99"/>
                      <c:pt idx="0">
                        <c:v>18.7</c:v>
                      </c:pt>
                      <c:pt idx="1">
                        <c:v>9.6</c:v>
                      </c:pt>
                      <c:pt idx="2">
                        <c:v>8.6999999999999993</c:v>
                      </c:pt>
                      <c:pt idx="3">
                        <c:v>10.6</c:v>
                      </c:pt>
                      <c:pt idx="4">
                        <c:v>11.1</c:v>
                      </c:pt>
                      <c:pt idx="5">
                        <c:v>13.8</c:v>
                      </c:pt>
                      <c:pt idx="6">
                        <c:v>9.5</c:v>
                      </c:pt>
                      <c:pt idx="7">
                        <c:v>11.4</c:v>
                      </c:pt>
                      <c:pt idx="8">
                        <c:v>11.6</c:v>
                      </c:pt>
                      <c:pt idx="9">
                        <c:v>3.5</c:v>
                      </c:pt>
                      <c:pt idx="10">
                        <c:v>9.3000000000000007</c:v>
                      </c:pt>
                      <c:pt idx="11">
                        <c:v>1.7</c:v>
                      </c:pt>
                      <c:pt idx="12">
                        <c:v>9.5</c:v>
                      </c:pt>
                      <c:pt idx="13">
                        <c:v>8.8000000000000007</c:v>
                      </c:pt>
                      <c:pt idx="14">
                        <c:v>12.4</c:v>
                      </c:pt>
                      <c:pt idx="15">
                        <c:v>10.7</c:v>
                      </c:pt>
                      <c:pt idx="16">
                        <c:v>13.5</c:v>
                      </c:pt>
                      <c:pt idx="17">
                        <c:v>2.9</c:v>
                      </c:pt>
                      <c:pt idx="18">
                        <c:v>18.8</c:v>
                      </c:pt>
                      <c:pt idx="20">
                        <c:v>10.9</c:v>
                      </c:pt>
                      <c:pt idx="21">
                        <c:v>8.1999999999999993</c:v>
                      </c:pt>
                      <c:pt idx="22">
                        <c:v>12.4</c:v>
                      </c:pt>
                      <c:pt idx="23">
                        <c:v>13.5</c:v>
                      </c:pt>
                      <c:pt idx="24">
                        <c:v>11.2</c:v>
                      </c:pt>
                      <c:pt idx="25">
                        <c:v>22.9</c:v>
                      </c:pt>
                      <c:pt idx="27">
                        <c:v>6.8</c:v>
                      </c:pt>
                      <c:pt idx="28">
                        <c:v>7.5</c:v>
                      </c:pt>
                      <c:pt idx="29">
                        <c:v>5.9</c:v>
                      </c:pt>
                      <c:pt idx="30">
                        <c:v>13</c:v>
                      </c:pt>
                      <c:pt idx="31">
                        <c:v>12.1</c:v>
                      </c:pt>
                      <c:pt idx="32">
                        <c:v>5.7</c:v>
                      </c:pt>
                      <c:pt idx="34">
                        <c:v>1</c:v>
                      </c:pt>
                      <c:pt idx="35">
                        <c:v>9.9</c:v>
                      </c:pt>
                      <c:pt idx="36">
                        <c:v>3</c:v>
                      </c:pt>
                      <c:pt idx="37">
                        <c:v>10.6</c:v>
                      </c:pt>
                      <c:pt idx="38">
                        <c:v>2.7</c:v>
                      </c:pt>
                      <c:pt idx="39">
                        <c:v>10.6</c:v>
                      </c:pt>
                      <c:pt idx="40">
                        <c:v>11.8</c:v>
                      </c:pt>
                      <c:pt idx="41">
                        <c:v>20.100000000000001</c:v>
                      </c:pt>
                      <c:pt idx="42">
                        <c:v>13.4</c:v>
                      </c:pt>
                      <c:pt idx="43">
                        <c:v>20.9</c:v>
                      </c:pt>
                      <c:pt idx="44">
                        <c:v>1.3</c:v>
                      </c:pt>
                      <c:pt idx="45">
                        <c:v>8.4</c:v>
                      </c:pt>
                      <c:pt idx="46">
                        <c:v>3.1</c:v>
                      </c:pt>
                      <c:pt idx="47">
                        <c:v>11.4</c:v>
                      </c:pt>
                      <c:pt idx="48">
                        <c:v>12.7</c:v>
                      </c:pt>
                      <c:pt idx="49">
                        <c:v>15.7</c:v>
                      </c:pt>
                      <c:pt idx="50">
                        <c:v>13.6</c:v>
                      </c:pt>
                      <c:pt idx="51">
                        <c:v>13.5</c:v>
                      </c:pt>
                      <c:pt idx="52">
                        <c:v>11.2</c:v>
                      </c:pt>
                      <c:pt idx="53">
                        <c:v>22.9</c:v>
                      </c:pt>
                      <c:pt idx="54">
                        <c:v>11.3</c:v>
                      </c:pt>
                      <c:pt idx="55">
                        <c:v>9</c:v>
                      </c:pt>
                      <c:pt idx="56">
                        <c:v>6.4</c:v>
                      </c:pt>
                      <c:pt idx="57">
                        <c:v>5.5</c:v>
                      </c:pt>
                      <c:pt idx="58">
                        <c:v>1</c:v>
                      </c:pt>
                      <c:pt idx="59">
                        <c:v>10.8</c:v>
                      </c:pt>
                      <c:pt idx="60">
                        <c:v>13.5</c:v>
                      </c:pt>
                      <c:pt idx="61">
                        <c:v>11.2</c:v>
                      </c:pt>
                      <c:pt idx="62">
                        <c:v>12.1</c:v>
                      </c:pt>
                      <c:pt idx="63">
                        <c:v>9.9</c:v>
                      </c:pt>
                      <c:pt idx="64">
                        <c:v>18.3</c:v>
                      </c:pt>
                      <c:pt idx="65">
                        <c:v>10.7</c:v>
                      </c:pt>
                      <c:pt idx="66">
                        <c:v>3</c:v>
                      </c:pt>
                      <c:pt idx="67">
                        <c:v>17</c:v>
                      </c:pt>
                      <c:pt idx="68">
                        <c:v>25.2</c:v>
                      </c:pt>
                      <c:pt idx="69">
                        <c:v>6.8</c:v>
                      </c:pt>
                      <c:pt idx="70">
                        <c:v>8.3000000000000007</c:v>
                      </c:pt>
                      <c:pt idx="71">
                        <c:v>15.4</c:v>
                      </c:pt>
                      <c:pt idx="72">
                        <c:v>15.5</c:v>
                      </c:pt>
                      <c:pt idx="73">
                        <c:v>7.5</c:v>
                      </c:pt>
                      <c:pt idx="74">
                        <c:v>10.4</c:v>
                      </c:pt>
                      <c:pt idx="75">
                        <c:v>5.9</c:v>
                      </c:pt>
                      <c:pt idx="76">
                        <c:v>13.3</c:v>
                      </c:pt>
                      <c:pt idx="77">
                        <c:v>15.5</c:v>
                      </c:pt>
                      <c:pt idx="78">
                        <c:v>13</c:v>
                      </c:pt>
                      <c:pt idx="79">
                        <c:v>12.1</c:v>
                      </c:pt>
                      <c:pt idx="80">
                        <c:v>13.3</c:v>
                      </c:pt>
                      <c:pt idx="81">
                        <c:v>6.6</c:v>
                      </c:pt>
                      <c:pt idx="82">
                        <c:v>5.7</c:v>
                      </c:pt>
                      <c:pt idx="83">
                        <c:v>13.7</c:v>
                      </c:pt>
                      <c:pt idx="84">
                        <c:v>18</c:v>
                      </c:pt>
                      <c:pt idx="85">
                        <c:v>6</c:v>
                      </c:pt>
                      <c:pt idx="86">
                        <c:v>8.9</c:v>
                      </c:pt>
                      <c:pt idx="87">
                        <c:v>2.1</c:v>
                      </c:pt>
                      <c:pt idx="88">
                        <c:v>6.8</c:v>
                      </c:pt>
                      <c:pt idx="89">
                        <c:v>17.100000000000001</c:v>
                      </c:pt>
                      <c:pt idx="90">
                        <c:v>17.7</c:v>
                      </c:pt>
                      <c:pt idx="91">
                        <c:v>9.9</c:v>
                      </c:pt>
                      <c:pt idx="92">
                        <c:v>12.9</c:v>
                      </c:pt>
                      <c:pt idx="93">
                        <c:v>9.1999999999999993</c:v>
                      </c:pt>
                      <c:pt idx="94">
                        <c:v>1</c:v>
                      </c:pt>
                      <c:pt idx="95">
                        <c:v>21.2</c:v>
                      </c:pt>
                      <c:pt idx="96">
                        <c:v>10.7</c:v>
                      </c:pt>
                      <c:pt idx="97">
                        <c:v>15.3</c:v>
                      </c:pt>
                      <c:pt idx="98">
                        <c:v>21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'GSC zapytania'!$D$5:$D$103</c15:sqref>
                        </c15:formulaRef>
                      </c:ext>
                    </c:extLst>
                    <c:numCache>
                      <c:formatCode>0.00%</c:formatCode>
                      <c:ptCount val="99"/>
                      <c:pt idx="0">
                        <c:v>4.8000000000000001E-2</c:v>
                      </c:pt>
                      <c:pt idx="1">
                        <c:v>9.8000000000000004E-2</c:v>
                      </c:pt>
                      <c:pt idx="2">
                        <c:v>8.4000000000000005E-2</c:v>
                      </c:pt>
                      <c:pt idx="3">
                        <c:v>0.09</c:v>
                      </c:pt>
                      <c:pt idx="4">
                        <c:v>8.5000000000000006E-2</c:v>
                      </c:pt>
                      <c:pt idx="5">
                        <c:v>7.6999999999999999E-2</c:v>
                      </c:pt>
                      <c:pt idx="6">
                        <c:v>8.2000000000000003E-2</c:v>
                      </c:pt>
                      <c:pt idx="7">
                        <c:v>7.8E-2</c:v>
                      </c:pt>
                      <c:pt idx="8">
                        <c:v>7.5999999999999998E-2</c:v>
                      </c:pt>
                      <c:pt idx="9">
                        <c:v>0.17</c:v>
                      </c:pt>
                      <c:pt idx="10">
                        <c:v>9.2999999999999999E-2</c:v>
                      </c:pt>
                      <c:pt idx="11">
                        <c:v>0.16200000000000001</c:v>
                      </c:pt>
                      <c:pt idx="12">
                        <c:v>9.2999999999999999E-2</c:v>
                      </c:pt>
                      <c:pt idx="13">
                        <c:v>9.7000000000000003E-2</c:v>
                      </c:pt>
                      <c:pt idx="14">
                        <c:v>7.5999999999999998E-2</c:v>
                      </c:pt>
                      <c:pt idx="15">
                        <c:v>7.5999999999999998E-2</c:v>
                      </c:pt>
                      <c:pt idx="16">
                        <c:v>0.06</c:v>
                      </c:pt>
                      <c:pt idx="17">
                        <c:v>0.187</c:v>
                      </c:pt>
                      <c:pt idx="18">
                        <c:v>3.4000000000000002E-2</c:v>
                      </c:pt>
                      <c:pt idx="20">
                        <c:v>7.5999999999999998E-2</c:v>
                      </c:pt>
                      <c:pt idx="21">
                        <c:v>0.123</c:v>
                      </c:pt>
                      <c:pt idx="22">
                        <c:v>8.8999999999999996E-2</c:v>
                      </c:pt>
                      <c:pt idx="23">
                        <c:v>5.8999999999999997E-2</c:v>
                      </c:pt>
                      <c:pt idx="24">
                        <c:v>6.6000000000000003E-2</c:v>
                      </c:pt>
                      <c:pt idx="25">
                        <c:v>1.7000000000000001E-2</c:v>
                      </c:pt>
                      <c:pt idx="27">
                        <c:v>0.11799999999999999</c:v>
                      </c:pt>
                      <c:pt idx="28">
                        <c:v>0.108</c:v>
                      </c:pt>
                      <c:pt idx="29">
                        <c:v>0.156</c:v>
                      </c:pt>
                      <c:pt idx="30">
                        <c:v>7.8E-2</c:v>
                      </c:pt>
                      <c:pt idx="31">
                        <c:v>7.8E-2</c:v>
                      </c:pt>
                      <c:pt idx="32">
                        <c:v>0.151</c:v>
                      </c:pt>
                      <c:pt idx="34">
                        <c:v>0.19700000000000001</c:v>
                      </c:pt>
                      <c:pt idx="35">
                        <c:v>7.6999999999999999E-2</c:v>
                      </c:pt>
                      <c:pt idx="36">
                        <c:v>0.17399999999999999</c:v>
                      </c:pt>
                      <c:pt idx="37">
                        <c:v>0.1</c:v>
                      </c:pt>
                      <c:pt idx="38">
                        <c:v>0.16200000000000001</c:v>
                      </c:pt>
                      <c:pt idx="39">
                        <c:v>9.5000000000000001E-2</c:v>
                      </c:pt>
                      <c:pt idx="40">
                        <c:v>9.4E-2</c:v>
                      </c:pt>
                      <c:pt idx="41">
                        <c:v>3.1E-2</c:v>
                      </c:pt>
                      <c:pt idx="42">
                        <c:v>7.2999999999999995E-2</c:v>
                      </c:pt>
                      <c:pt idx="43">
                        <c:v>5.3999999999999999E-2</c:v>
                      </c:pt>
                      <c:pt idx="44">
                        <c:v>0.19900000000000001</c:v>
                      </c:pt>
                      <c:pt idx="45">
                        <c:v>0.104</c:v>
                      </c:pt>
                      <c:pt idx="46">
                        <c:v>0.17699999999999999</c:v>
                      </c:pt>
                      <c:pt idx="47">
                        <c:v>7.3999999999999996E-2</c:v>
                      </c:pt>
                      <c:pt idx="48">
                        <c:v>5.7000000000000002E-2</c:v>
                      </c:pt>
                      <c:pt idx="49">
                        <c:v>3.4000000000000002E-2</c:v>
                      </c:pt>
                      <c:pt idx="50">
                        <c:v>6.8000000000000005E-2</c:v>
                      </c:pt>
                      <c:pt idx="51">
                        <c:v>5.8999999999999997E-2</c:v>
                      </c:pt>
                      <c:pt idx="52">
                        <c:v>6.6000000000000003E-2</c:v>
                      </c:pt>
                      <c:pt idx="53">
                        <c:v>1.7000000000000001E-2</c:v>
                      </c:pt>
                      <c:pt idx="54">
                        <c:v>7.4999999999999997E-2</c:v>
                      </c:pt>
                      <c:pt idx="55">
                        <c:v>0.114</c:v>
                      </c:pt>
                      <c:pt idx="56">
                        <c:v>0.112</c:v>
                      </c:pt>
                      <c:pt idx="57">
                        <c:v>0.14099999999999999</c:v>
                      </c:pt>
                      <c:pt idx="58">
                        <c:v>0.20300000000000001</c:v>
                      </c:pt>
                      <c:pt idx="59">
                        <c:v>7.5999999999999998E-2</c:v>
                      </c:pt>
                      <c:pt idx="60">
                        <c:v>7.0999999999999994E-2</c:v>
                      </c:pt>
                      <c:pt idx="61">
                        <c:v>8.2000000000000003E-2</c:v>
                      </c:pt>
                      <c:pt idx="62">
                        <c:v>8.3000000000000004E-2</c:v>
                      </c:pt>
                      <c:pt idx="63">
                        <c:v>7.8E-2</c:v>
                      </c:pt>
                      <c:pt idx="64">
                        <c:v>6.4000000000000001E-2</c:v>
                      </c:pt>
                      <c:pt idx="65">
                        <c:v>8.7999999999999995E-2</c:v>
                      </c:pt>
                      <c:pt idx="66">
                        <c:v>0.17399999999999999</c:v>
                      </c:pt>
                      <c:pt idx="67">
                        <c:v>4.2000000000000003E-2</c:v>
                      </c:pt>
                      <c:pt idx="68">
                        <c:v>2.3E-2</c:v>
                      </c:pt>
                      <c:pt idx="69">
                        <c:v>0.11799999999999999</c:v>
                      </c:pt>
                      <c:pt idx="70">
                        <c:v>0.107</c:v>
                      </c:pt>
                      <c:pt idx="71">
                        <c:v>5.8999999999999997E-2</c:v>
                      </c:pt>
                      <c:pt idx="72">
                        <c:v>6.2E-2</c:v>
                      </c:pt>
                      <c:pt idx="73">
                        <c:v>0.108</c:v>
                      </c:pt>
                      <c:pt idx="74">
                        <c:v>8.2000000000000003E-2</c:v>
                      </c:pt>
                      <c:pt idx="75">
                        <c:v>0.156</c:v>
                      </c:pt>
                      <c:pt idx="76">
                        <c:v>6.5000000000000002E-2</c:v>
                      </c:pt>
                      <c:pt idx="77">
                        <c:v>3.3000000000000002E-2</c:v>
                      </c:pt>
                      <c:pt idx="78">
                        <c:v>7.8E-2</c:v>
                      </c:pt>
                      <c:pt idx="79">
                        <c:v>7.8E-2</c:v>
                      </c:pt>
                      <c:pt idx="80">
                        <c:v>5.7000000000000002E-2</c:v>
                      </c:pt>
                      <c:pt idx="81">
                        <c:v>0.126</c:v>
                      </c:pt>
                      <c:pt idx="82">
                        <c:v>0.151</c:v>
                      </c:pt>
                      <c:pt idx="83">
                        <c:v>6.6000000000000003E-2</c:v>
                      </c:pt>
                      <c:pt idx="84">
                        <c:v>5.8000000000000003E-2</c:v>
                      </c:pt>
                      <c:pt idx="85">
                        <c:v>0.13600000000000001</c:v>
                      </c:pt>
                      <c:pt idx="86">
                        <c:v>9.0999999999999998E-2</c:v>
                      </c:pt>
                      <c:pt idx="87">
                        <c:v>0.189</c:v>
                      </c:pt>
                      <c:pt idx="88">
                        <c:v>0.121</c:v>
                      </c:pt>
                      <c:pt idx="89">
                        <c:v>4.2000000000000003E-2</c:v>
                      </c:pt>
                      <c:pt idx="90">
                        <c:v>3.7999999999999999E-2</c:v>
                      </c:pt>
                      <c:pt idx="91">
                        <c:v>7.6999999999999999E-2</c:v>
                      </c:pt>
                      <c:pt idx="92">
                        <c:v>5.8999999999999997E-2</c:v>
                      </c:pt>
                      <c:pt idx="93">
                        <c:v>9.4E-2</c:v>
                      </c:pt>
                      <c:pt idx="94">
                        <c:v>0.19700000000000001</c:v>
                      </c:pt>
                      <c:pt idx="95">
                        <c:v>3.2000000000000001E-2</c:v>
                      </c:pt>
                      <c:pt idx="96">
                        <c:v>8.6999999999999994E-2</c:v>
                      </c:pt>
                      <c:pt idx="97">
                        <c:v>5.5E-2</c:v>
                      </c:pt>
                      <c:pt idx="98">
                        <c:v>5.5E-2</c:v>
                      </c:pt>
                    </c:numCache>
                  </c:numRef>
                </c:yVal>
                <c:bubbleSize>
                  <c:numRef>
                    <c:extLst>
                      <c:ext uri="{02D57815-91ED-43cb-92C2-25804820EDAC}">
                        <c15:formulaRef>
                          <c15:sqref>'GSC zapytania'!$B$5:$B$103</c15:sqref>
                        </c15:formulaRef>
                      </c:ext>
                    </c:extLst>
                    <c:numCache>
                      <c:formatCode>General</c:formatCode>
                      <c:ptCount val="99"/>
                      <c:pt idx="0">
                        <c:v>208</c:v>
                      </c:pt>
                      <c:pt idx="1">
                        <c:v>1386</c:v>
                      </c:pt>
                      <c:pt idx="2">
                        <c:v>913</c:v>
                      </c:pt>
                      <c:pt idx="3">
                        <c:v>1275</c:v>
                      </c:pt>
                      <c:pt idx="4">
                        <c:v>452</c:v>
                      </c:pt>
                      <c:pt idx="5">
                        <c:v>652</c:v>
                      </c:pt>
                      <c:pt idx="6">
                        <c:v>634</c:v>
                      </c:pt>
                      <c:pt idx="7">
                        <c:v>541</c:v>
                      </c:pt>
                      <c:pt idx="8">
                        <c:v>964</c:v>
                      </c:pt>
                      <c:pt idx="9">
                        <c:v>1599</c:v>
                      </c:pt>
                      <c:pt idx="10">
                        <c:v>1279</c:v>
                      </c:pt>
                      <c:pt idx="11">
                        <c:v>1642</c:v>
                      </c:pt>
                      <c:pt idx="12">
                        <c:v>491</c:v>
                      </c:pt>
                      <c:pt idx="13">
                        <c:v>614</c:v>
                      </c:pt>
                      <c:pt idx="14">
                        <c:v>664</c:v>
                      </c:pt>
                      <c:pt idx="15">
                        <c:v>415</c:v>
                      </c:pt>
                      <c:pt idx="16">
                        <c:v>194</c:v>
                      </c:pt>
                      <c:pt idx="17">
                        <c:v>2557</c:v>
                      </c:pt>
                      <c:pt idx="18">
                        <c:v>319</c:v>
                      </c:pt>
                      <c:pt idx="20">
                        <c:v>870</c:v>
                      </c:pt>
                      <c:pt idx="21">
                        <c:v>1254</c:v>
                      </c:pt>
                      <c:pt idx="22">
                        <c:v>598</c:v>
                      </c:pt>
                      <c:pt idx="23">
                        <c:v>725</c:v>
                      </c:pt>
                      <c:pt idx="24">
                        <c:v>351</c:v>
                      </c:pt>
                      <c:pt idx="25">
                        <c:v>68</c:v>
                      </c:pt>
                      <c:pt idx="27">
                        <c:v>922</c:v>
                      </c:pt>
                      <c:pt idx="28">
                        <c:v>1475</c:v>
                      </c:pt>
                      <c:pt idx="29">
                        <c:v>837</c:v>
                      </c:pt>
                      <c:pt idx="30">
                        <c:v>53</c:v>
                      </c:pt>
                      <c:pt idx="31">
                        <c:v>378</c:v>
                      </c:pt>
                      <c:pt idx="32">
                        <c:v>1298</c:v>
                      </c:pt>
                      <c:pt idx="34">
                        <c:v>654</c:v>
                      </c:pt>
                      <c:pt idx="35">
                        <c:v>978</c:v>
                      </c:pt>
                      <c:pt idx="36">
                        <c:v>2465</c:v>
                      </c:pt>
                      <c:pt idx="37">
                        <c:v>738</c:v>
                      </c:pt>
                      <c:pt idx="38">
                        <c:v>1850</c:v>
                      </c:pt>
                      <c:pt idx="39">
                        <c:v>926</c:v>
                      </c:pt>
                      <c:pt idx="40">
                        <c:v>804</c:v>
                      </c:pt>
                      <c:pt idx="41">
                        <c:v>139</c:v>
                      </c:pt>
                      <c:pt idx="42">
                        <c:v>297</c:v>
                      </c:pt>
                      <c:pt idx="43">
                        <c:v>349</c:v>
                      </c:pt>
                      <c:pt idx="44">
                        <c:v>789</c:v>
                      </c:pt>
                      <c:pt idx="45">
                        <c:v>1340</c:v>
                      </c:pt>
                      <c:pt idx="46">
                        <c:v>1488</c:v>
                      </c:pt>
                      <c:pt idx="47">
                        <c:v>464</c:v>
                      </c:pt>
                      <c:pt idx="48">
                        <c:v>383</c:v>
                      </c:pt>
                      <c:pt idx="49">
                        <c:v>111</c:v>
                      </c:pt>
                      <c:pt idx="50">
                        <c:v>70</c:v>
                      </c:pt>
                      <c:pt idx="51">
                        <c:v>725</c:v>
                      </c:pt>
                      <c:pt idx="52">
                        <c:v>351</c:v>
                      </c:pt>
                      <c:pt idx="53">
                        <c:v>68</c:v>
                      </c:pt>
                      <c:pt idx="54">
                        <c:v>376</c:v>
                      </c:pt>
                      <c:pt idx="55">
                        <c:v>118</c:v>
                      </c:pt>
                      <c:pt idx="56">
                        <c:v>652</c:v>
                      </c:pt>
                      <c:pt idx="57">
                        <c:v>1243</c:v>
                      </c:pt>
                      <c:pt idx="58">
                        <c:v>1379</c:v>
                      </c:pt>
                      <c:pt idx="59">
                        <c:v>1100</c:v>
                      </c:pt>
                      <c:pt idx="60">
                        <c:v>130</c:v>
                      </c:pt>
                      <c:pt idx="61">
                        <c:v>1084</c:v>
                      </c:pt>
                      <c:pt idx="62">
                        <c:v>116</c:v>
                      </c:pt>
                      <c:pt idx="63">
                        <c:v>532</c:v>
                      </c:pt>
                      <c:pt idx="64">
                        <c:v>744</c:v>
                      </c:pt>
                      <c:pt idx="65">
                        <c:v>669</c:v>
                      </c:pt>
                      <c:pt idx="66">
                        <c:v>2451</c:v>
                      </c:pt>
                      <c:pt idx="67">
                        <c:v>341</c:v>
                      </c:pt>
                      <c:pt idx="68">
                        <c:v>46</c:v>
                      </c:pt>
                      <c:pt idx="69">
                        <c:v>922</c:v>
                      </c:pt>
                      <c:pt idx="70">
                        <c:v>480</c:v>
                      </c:pt>
                      <c:pt idx="71">
                        <c:v>823</c:v>
                      </c:pt>
                      <c:pt idx="72">
                        <c:v>535</c:v>
                      </c:pt>
                      <c:pt idx="73">
                        <c:v>1475</c:v>
                      </c:pt>
                      <c:pt idx="74">
                        <c:v>657</c:v>
                      </c:pt>
                      <c:pt idx="75">
                        <c:v>837</c:v>
                      </c:pt>
                      <c:pt idx="76">
                        <c:v>848</c:v>
                      </c:pt>
                      <c:pt idx="77">
                        <c:v>241</c:v>
                      </c:pt>
                      <c:pt idx="78">
                        <c:v>53</c:v>
                      </c:pt>
                      <c:pt idx="79">
                        <c:v>378</c:v>
                      </c:pt>
                      <c:pt idx="80">
                        <c:v>402</c:v>
                      </c:pt>
                      <c:pt idx="81">
                        <c:v>182</c:v>
                      </c:pt>
                      <c:pt idx="82">
                        <c:v>1298</c:v>
                      </c:pt>
                      <c:pt idx="83">
                        <c:v>89</c:v>
                      </c:pt>
                      <c:pt idx="84">
                        <c:v>590</c:v>
                      </c:pt>
                      <c:pt idx="85">
                        <c:v>1644</c:v>
                      </c:pt>
                      <c:pt idx="86">
                        <c:v>361</c:v>
                      </c:pt>
                      <c:pt idx="87">
                        <c:v>1567</c:v>
                      </c:pt>
                      <c:pt idx="88">
                        <c:v>755</c:v>
                      </c:pt>
                      <c:pt idx="89">
                        <c:v>436</c:v>
                      </c:pt>
                      <c:pt idx="90">
                        <c:v>342</c:v>
                      </c:pt>
                      <c:pt idx="91">
                        <c:v>978</c:v>
                      </c:pt>
                      <c:pt idx="92">
                        <c:v>816</c:v>
                      </c:pt>
                      <c:pt idx="93">
                        <c:v>1245</c:v>
                      </c:pt>
                      <c:pt idx="94">
                        <c:v>654</c:v>
                      </c:pt>
                      <c:pt idx="95">
                        <c:v>354</c:v>
                      </c:pt>
                      <c:pt idx="96">
                        <c:v>755</c:v>
                      </c:pt>
                      <c:pt idx="97">
                        <c:v>332</c:v>
                      </c:pt>
                      <c:pt idx="98">
                        <c:v>735</c:v>
                      </c:pt>
                    </c:numCache>
                  </c:numRef>
                </c:bubbleSize>
                <c:bubble3D val="0"/>
                <c:extLst>
                  <c:ext xmlns:c16="http://schemas.microsoft.com/office/drawing/2014/chart" uri="{C3380CC4-5D6E-409C-BE32-E72D297353CC}">
                    <c16:uniqueId val="{00000064-F2FD-4BF1-96E1-7CBC32037548}"/>
                  </c:ext>
                </c:extLst>
              </c15:ser>
            </c15:filteredBubbleSeries>
          </c:ext>
        </c:extLst>
      </c:bubbleChart>
      <c:valAx>
        <c:axId val="4810965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81094592"/>
        <c:crosses val="autoZero"/>
        <c:crossBetween val="midCat"/>
      </c:valAx>
      <c:valAx>
        <c:axId val="48109459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810965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9524</xdr:colOff>
      <xdr:row>15</xdr:row>
      <xdr:rowOff>95250</xdr:rowOff>
    </xdr:from>
    <xdr:ext cx="4657725" cy="22362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19</xdr:row>
      <xdr:rowOff>0</xdr:rowOff>
    </xdr:from>
    <xdr:to>
      <xdr:col>13</xdr:col>
      <xdr:colOff>100853</xdr:colOff>
      <xdr:row>30</xdr:row>
      <xdr:rowOff>128588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871D304-88A8-4AE4-BEA0-5BB37EE348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5601</xdr:colOff>
      <xdr:row>32</xdr:row>
      <xdr:rowOff>67242</xdr:rowOff>
    </xdr:from>
    <xdr:to>
      <xdr:col>13</xdr:col>
      <xdr:colOff>112058</xdr:colOff>
      <xdr:row>46</xdr:row>
      <xdr:rowOff>143442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BFA22DC-BAAF-01C7-B69C-AD37A4E31D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323849</xdr:colOff>
      <xdr:row>17</xdr:row>
      <xdr:rowOff>71437</xdr:rowOff>
    </xdr:from>
    <xdr:to>
      <xdr:col>13</xdr:col>
      <xdr:colOff>397565</xdr:colOff>
      <xdr:row>31</xdr:row>
      <xdr:rowOff>124239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B851893-9D7F-7F91-7B83-8D31134863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PrintsWithSheet="0"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GA4Table" displayName="GA4Table" ref="A4:H104">
  <autoFilter ref="A4:H104" xr:uid="{00000000-0009-0000-0100-000001000000}"/>
  <tableColumns count="8">
    <tableColumn id="1" xr3:uid="{00000000-0010-0000-0000-000001000000}" name="Date" dataDxfId="25"/>
    <tableColumn id="2" xr3:uid="{00000000-0010-0000-0000-000002000000}" name="Sessions"/>
    <tableColumn id="3" xr3:uid="{00000000-0010-0000-0000-000003000000}" name="Users"/>
    <tableColumn id="4" xr3:uid="{00000000-0010-0000-0000-000004000000}" name="Engaged sessions"/>
    <tableColumn id="5" xr3:uid="{00000000-0010-0000-0000-000005000000}" name="Conversions"/>
    <tableColumn id="6" xr3:uid="{00000000-0010-0000-0000-000006000000}" name="Revenue"/>
    <tableColumn id="7" xr3:uid="{00000000-0010-0000-0000-000007000000}" name="Notes"/>
    <tableColumn id="8" xr3:uid="{00000000-0010-0000-0000-000008000000}" name="Channel (opc.)"/>
  </tableColumns>
  <tableStyleInfo name="TableStyleMedium9" showFirstColumn="0" showLastColumn="0" showRowStripes="0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65629E31-11E2-40D8-8AE4-DC96A7D4140E}" name="Table12" displayName="Table12" ref="A13:A15" headerRowCount="0" totalsRowShown="0">
  <tableColumns count="1">
    <tableColumn id="1" xr3:uid="{5BA385D6-40AC-4BE7-A1CC-91AFF1396323}" name="Column1"/>
  </tableColumns>
  <tableStyleInfo name="TableStyleMedium9" showFirstColumn="0" showLastColumn="0" showRowStripes="0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42894DA-68F7-4587-B5F6-A3AEDDADE3CF}" name="Table13" displayName="Table13" ref="A9:A11" headerRowCount="0" totalsRowShown="0">
  <tableColumns count="1">
    <tableColumn id="1" xr3:uid="{910C8A47-A31B-4D5F-868D-B503D71A438B}" name="Column1"/>
  </tableColumns>
  <tableStyleInfo name="TableStyleMedium9" showFirstColumn="0" showLastColumn="0" showRowStripes="0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F86ADD6-CBF3-496A-8275-61D0243429B0}" name="Table9" displayName="Table9" ref="A4:D12" totalsRowShown="0" headerRowDxfId="10" dataDxfId="9">
  <autoFilter ref="A4:D12" xr:uid="{DF86ADD6-CBF3-496A-8275-61D0243429B0}"/>
  <tableColumns count="4">
    <tableColumn id="1" xr3:uid="{BE9C811C-83E3-4DBD-B7B8-7F370157EFCB}" name="KPI" dataDxfId="8"/>
    <tableColumn id="2" xr3:uid="{31795AED-2AF4-4732-9116-7705AE6B79F1}" name="Definicja / interpretacja" dataDxfId="7"/>
    <tableColumn id="3" xr3:uid="{D8BA3FE6-8295-44E3-B544-EE92B64B3431}" name="Benchmark / próg" dataDxfId="6"/>
    <tableColumn id="4" xr3:uid="{D9E8B4C9-6AB2-4D2D-985F-4BA921A4AB03}" name="Cel (opc.)" dataDxfId="5"/>
  </tableColumns>
  <tableStyleInfo name="TableStyleMedium9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GSCQueries" displayName="GSCQueries" ref="A4:H103">
  <autoFilter ref="A4:H103" xr:uid="{00000000-0009-0000-0100-000002000000}"/>
  <sortState xmlns:xlrd2="http://schemas.microsoft.com/office/spreadsheetml/2017/richdata2" ref="A5:H103">
    <sortCondition ref="A4:A103"/>
  </sortState>
  <tableColumns count="8">
    <tableColumn id="1" xr3:uid="{00000000-0010-0000-0100-000001000000}" name="Query"/>
    <tableColumn id="2" xr3:uid="{00000000-0010-0000-0100-000002000000}" name="Clicks"/>
    <tableColumn id="3" xr3:uid="{00000000-0010-0000-0100-000003000000}" name="Impressions"/>
    <tableColumn id="4" xr3:uid="{00000000-0010-0000-0100-000004000000}" name="CTR" dataDxfId="24" dataCellStyle="Percent"/>
    <tableColumn id="5" xr3:uid="{00000000-0010-0000-0100-000005000000}" name="Avg position"/>
    <tableColumn id="6" xr3:uid="{00000000-0010-0000-0100-000006000000}" name="Page (opc.)"/>
    <tableColumn id="7" xr3:uid="{00000000-0010-0000-0100-000007000000}" name="Country (opc.)"/>
    <tableColumn id="8" xr3:uid="{00000000-0010-0000-0100-000008000000}" name="Device (opc.)"/>
  </tableColumns>
  <tableStyleInfo name="TableStyleMedium9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GSCPages" displayName="GSCPages" ref="A4:H204">
  <autoFilter ref="A4:H204" xr:uid="{00000000-0009-0000-0100-000003000000}"/>
  <tableColumns count="8">
    <tableColumn id="1" xr3:uid="{00000000-0010-0000-0200-000001000000}" name="Page URL"/>
    <tableColumn id="2" xr3:uid="{00000000-0010-0000-0200-000002000000}" name="Clicks"/>
    <tableColumn id="3" xr3:uid="{00000000-0010-0000-0200-000003000000}" name="Impressions"/>
    <tableColumn id="4" xr3:uid="{00000000-0010-0000-0200-000004000000}" name="CTR"/>
    <tableColumn id="5" xr3:uid="{00000000-0010-0000-0200-000005000000}" name="Avg position"/>
    <tableColumn id="6" xr3:uid="{00000000-0010-0000-0200-000006000000}" name="Page type (opc.)"/>
    <tableColumn id="7" xr3:uid="{00000000-0010-0000-0200-000007000000}" name="Indexable? (opc.)"/>
    <tableColumn id="8" xr3:uid="{00000000-0010-0000-0200-000008000000}" name="Notes"/>
  </tableColumns>
  <tableStyleInfo name="TableStyleMedium9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C77BBA4F-D448-41FA-812F-ABDF833AF5E5}" name="Table8" displayName="Table8" ref="A4:H19" totalsRowShown="0" headerRowDxfId="23" headerRowBorderDxfId="22" tableBorderDxfId="21">
  <autoFilter ref="A4:H19" xr:uid="{C77BBA4F-D448-41FA-812F-ABDF833AF5E5}"/>
  <tableColumns count="8">
    <tableColumn id="1" xr3:uid="{8130E888-5600-48FA-BBE3-68F2C0344C4F}" name="Obszar"/>
    <tableColumn id="2" xr3:uid="{F7E73187-5EDF-47A1-8AEB-4B410279C2FE}" name="Status"/>
    <tableColumn id="3" xr3:uid="{7D1E9B79-E801-4F28-8993-C66147387D10}" name="Priorytet"/>
    <tableColumn id="4" xr3:uid="{4E149460-CE2D-4E26-AAFC-CECF16B7B607}" name="Opis / obserwacja"/>
    <tableColumn id="5" xr3:uid="{E00D303A-2768-4A24-AE09-11FB6EB42E4E}" name="Dowód / link"/>
    <tableColumn id="6" xr3:uid="{96ECFC33-E742-47F4-97E2-00848B7B0475}" name="Owner"/>
    <tableColumn id="7" xr3:uid="{922D46A8-DAEB-4CB1-877B-AC820AC0C71A}" name="Termin"/>
    <tableColumn id="8" xr3:uid="{4C22C05B-D1DD-4082-B861-9199AEBCA9DB}" name="Uwagi" dataDxfId="20"/>
  </tableColumns>
  <tableStyleInfo name="TableStyleMedium9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ContentTable" displayName="ContentTable" ref="A4:H26">
  <autoFilter ref="A4:H26" xr:uid="{00000000-0009-0000-0100-000004000000}"/>
  <tableColumns count="8">
    <tableColumn id="1" xr3:uid="{00000000-0010-0000-0300-000001000000}" name="URL"/>
    <tableColumn id="2" xr3:uid="{00000000-0010-0000-0300-000002000000}" name="Typ strony"/>
    <tableColumn id="3" xr3:uid="{00000000-0010-0000-0300-000003000000}" name="Słowo kluczowe (primary)"/>
    <tableColumn id="4" xr3:uid="{00000000-0010-0000-0300-000004000000}" name="Title tag"/>
    <tableColumn id="5" xr3:uid="{00000000-0010-0000-0300-000005000000}" name="Dł. title"/>
    <tableColumn id="6" xr3:uid="{00000000-0010-0000-0300-000006000000}" name="Meta description"/>
    <tableColumn id="7" xr3:uid="{00000000-0010-0000-0300-000007000000}" name="Dł. meta"/>
    <tableColumn id="8" xr3:uid="{00000000-0010-0000-0300-000008000000}" name="Uwagi / rekomendacje"/>
  </tableColumns>
  <tableStyleInfo name="TableStyleMedium9"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BacklinksTable" displayName="BacklinksTable" ref="A4:H24">
  <autoFilter ref="A4:H24" xr:uid="{00000000-0009-0000-0100-000005000000}"/>
  <tableColumns count="8">
    <tableColumn id="1" xr3:uid="{00000000-0010-0000-0400-000001000000}" name="Referring domain"/>
    <tableColumn id="2" xr3:uid="{00000000-0010-0000-0400-000002000000}" name="DR/AS"/>
    <tableColumn id="3" xr3:uid="{00000000-0010-0000-0400-000003000000}" name="Backlinks"/>
    <tableColumn id="4" xr3:uid="{00000000-0010-0000-0400-000004000000}" name="New"/>
    <tableColumn id="5" xr3:uid="{00000000-0010-0000-0400-000005000000}" name="Lost"/>
    <tableColumn id="6" xr3:uid="{00000000-0010-0000-0400-000006000000}" name="Top anchor / uwagi"/>
    <tableColumn id="7" xr3:uid="{00000000-0010-0000-0400-000007000000}" name="Nofollow %"/>
    <tableColumn id="8" xr3:uid="{00000000-0010-0000-0400-000008000000}" name="Toxic?"/>
  </tableColumns>
  <tableStyleInfo name="TableStyleMedium9" showFirstColumn="0" showLastColumn="0" showRowStripes="0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ActionsTable" displayName="ActionsTable" ref="A4:H29">
  <autoFilter ref="A4:H29" xr:uid="{00000000-0009-0000-0100-000006000000}"/>
  <tableColumns count="8">
    <tableColumn id="1" xr3:uid="{00000000-0010-0000-0500-000001000000}" name="ID"/>
    <tableColumn id="2" xr3:uid="{00000000-0010-0000-0500-000002000000}" name="Kategoria"/>
    <tableColumn id="3" xr3:uid="{00000000-0010-0000-0500-000003000000}" name="Zadanie / opis"/>
    <tableColumn id="4" xr3:uid="{00000000-0010-0000-0500-000004000000}" name="Efekt" dataDxfId="19"/>
    <tableColumn id="5" xr3:uid="{00000000-0010-0000-0500-000005000000}" name="Wysiłek" dataDxfId="18"/>
    <tableColumn id="6" xr3:uid="{00000000-0010-0000-0500-000006000000}" name="Priorytet" dataDxfId="17">
      <calculatedColumnFormula>IF(OR(D5="",E5=""),"",D5/E5)</calculatedColumnFormula>
    </tableColumn>
    <tableColumn id="7" xr3:uid="{00000000-0010-0000-0500-000007000000}" name="Status" dataDxfId="16"/>
    <tableColumn id="8" xr3:uid="{00000000-0010-0000-0500-000008000000}" name="Termin"/>
  </tableColumns>
  <tableStyleInfo name="TableStyleMedium9" showFirstColumn="0" showLastColumn="0" showRowStripes="0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D582276-EDDF-4FCE-BCBE-61F75495414C}" name="Table10" displayName="Table10" ref="A23:E27" headerRowCount="0" totalsRowShown="0">
  <tableColumns count="5">
    <tableColumn id="1" xr3:uid="{043D1349-97B3-4583-BC8F-7DFA845A7FE7}" name="Column1" headerRowDxfId="15" dataDxfId="14"/>
    <tableColumn id="2" xr3:uid="{8D1EC5C5-2750-4EAB-9A90-2C35EC11A44F}" name="Column2" headerRowDxfId="13" dataDxfId="12"/>
    <tableColumn id="3" xr3:uid="{31A0FE62-E04F-4FFD-9653-095B1FEFA020}" name="Column3"/>
    <tableColumn id="4" xr3:uid="{07353087-1D66-451A-8BF7-1B7B10B81102}" name="Column4"/>
    <tableColumn id="5" xr3:uid="{7FA610EB-6860-4747-97E0-B0F9D442835A}" name="Column5" dataDxfId="11"/>
  </tableColumns>
  <tableStyleInfo name="TableStyleMedium9" showFirstColumn="0" showLastColumn="0" showRowStripes="0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EB229557-7761-4889-8840-3DBEDF76E6DF}" name="Table11" displayName="Table11" ref="A17:A20" headerRowCount="0" totalsRowShown="0">
  <tableColumns count="1">
    <tableColumn id="1" xr3:uid="{6FB19663-82D7-46D9-9FD9-D2589B55B2CD}" name="Column1"/>
  </tableColumns>
  <tableStyleInfo name="TableStyleMedium9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table" Target="../tables/table8.xml"/><Relationship Id="rId4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showGridLines="0" workbookViewId="0">
      <selection activeCell="B6" sqref="B6:B16"/>
    </sheetView>
  </sheetViews>
  <sheetFormatPr defaultRowHeight="15" x14ac:dyDescent="0.25"/>
  <cols>
    <col min="1" max="1" width="34" customWidth="1"/>
    <col min="2" max="2" width="95" customWidth="1"/>
    <col min="3" max="8" width="16" customWidth="1"/>
  </cols>
  <sheetData>
    <row r="1" spans="1:8" ht="27.95" customHeight="1" x14ac:dyDescent="0.25">
      <c r="A1" s="43" t="e" vm="1">
        <v>#VALUE!</v>
      </c>
      <c r="B1" s="1" t="s">
        <v>123</v>
      </c>
    </row>
    <row r="2" spans="1:8" ht="21.95" customHeight="1" x14ac:dyDescent="0.25">
      <c r="A2" s="43"/>
      <c r="B2" s="1" t="s">
        <v>124</v>
      </c>
      <c r="G2" s="2"/>
      <c r="H2" s="3"/>
    </row>
    <row r="4" spans="1:8" ht="39.950000000000003" customHeight="1" x14ac:dyDescent="0.25">
      <c r="A4" s="1" t="s">
        <v>0</v>
      </c>
      <c r="B4" s="3" t="s">
        <v>1</v>
      </c>
      <c r="G4" s="2"/>
      <c r="H4" s="3"/>
    </row>
    <row r="5" spans="1:8" ht="15" customHeight="1" x14ac:dyDescent="0.25">
      <c r="A5" s="2"/>
      <c r="B5" s="3"/>
      <c r="G5" s="2"/>
      <c r="H5" s="3"/>
    </row>
    <row r="6" spans="1:8" ht="15.75" x14ac:dyDescent="0.25">
      <c r="A6" s="1" t="s">
        <v>347</v>
      </c>
      <c r="B6" s="40" t="s">
        <v>336</v>
      </c>
    </row>
    <row r="7" spans="1:8" x14ac:dyDescent="0.25">
      <c r="B7" s="40" t="s">
        <v>354</v>
      </c>
    </row>
    <row r="8" spans="1:8" x14ac:dyDescent="0.25">
      <c r="B8" s="40" t="s">
        <v>337</v>
      </c>
    </row>
    <row r="9" spans="1:8" x14ac:dyDescent="0.25">
      <c r="B9" s="40" t="s">
        <v>338</v>
      </c>
    </row>
    <row r="10" spans="1:8" x14ac:dyDescent="0.25">
      <c r="B10" s="40" t="s">
        <v>339</v>
      </c>
    </row>
    <row r="11" spans="1:8" x14ac:dyDescent="0.25">
      <c r="B11" s="40" t="s">
        <v>120</v>
      </c>
    </row>
    <row r="12" spans="1:8" x14ac:dyDescent="0.25">
      <c r="B12" s="40" t="s">
        <v>340</v>
      </c>
    </row>
    <row r="13" spans="1:8" x14ac:dyDescent="0.25">
      <c r="B13" s="40" t="s">
        <v>341</v>
      </c>
    </row>
    <row r="14" spans="1:8" x14ac:dyDescent="0.25">
      <c r="B14" s="40" t="s">
        <v>342</v>
      </c>
    </row>
    <row r="15" spans="1:8" x14ac:dyDescent="0.25">
      <c r="B15" s="40" t="s">
        <v>343</v>
      </c>
    </row>
    <row r="16" spans="1:8" x14ac:dyDescent="0.25">
      <c r="B16" s="40" t="s">
        <v>344</v>
      </c>
    </row>
    <row r="18" spans="1:2" ht="15.75" x14ac:dyDescent="0.25">
      <c r="A18" s="1" t="s">
        <v>2</v>
      </c>
      <c r="B18" s="3" t="s">
        <v>359</v>
      </c>
    </row>
    <row r="20" spans="1:2" ht="15.75" x14ac:dyDescent="0.25">
      <c r="A20" s="1" t="s">
        <v>345</v>
      </c>
      <c r="B20" t="s">
        <v>346</v>
      </c>
    </row>
    <row r="22" spans="1:2" ht="15.75" x14ac:dyDescent="0.25">
      <c r="A22" s="1" t="s">
        <v>3</v>
      </c>
      <c r="B22" s="3" t="s">
        <v>360</v>
      </c>
    </row>
  </sheetData>
  <mergeCells count="1">
    <mergeCell ref="A1:A2"/>
  </mergeCells>
  <hyperlinks>
    <hyperlink ref="B6" location="'Dane raportu'!A1" display="Dane raportu" xr:uid="{37E88DBB-ED80-4CF3-98C5-B80597C77D0E}"/>
    <hyperlink ref="B7" location="KPI_Dashboard!A1" display="Kpi dashbord " xr:uid="{B1840FE8-647B-4DC7-A9FF-36369B467C3B}"/>
    <hyperlink ref="B8" location="'GA4 dane'!A1" display="Dane z Google Analitic 4 " xr:uid="{E936A527-AA74-4174-BD1B-52703F5F9362}"/>
    <hyperlink ref="B9" location="'GSC zapytania'!A1" display="Dane z Google search console - zapytania" xr:uid="{6FD2974F-FC4D-4EC0-A04D-11E3BBE4193B}"/>
    <hyperlink ref="B10" location="'GSC strony'!A1" display="Dane z Google search console - strony" xr:uid="{4F9DA64C-0BD2-4048-9964-762BFB33AFD9}"/>
    <hyperlink ref="B11" location="'Audyt techniczny'!A1" display="Audyt techniczny" xr:uid="{A0B21470-97C5-4708-B198-12884718C554}"/>
    <hyperlink ref="B12" location="'Audyt zawartości'!A1" display="Audyt zawartości" xr:uid="{E797C279-2F12-45F0-93FB-692788A79708}"/>
    <hyperlink ref="B13" location="'Audyt linków '!A1" display="Audyt linków" xr:uid="{CE54C8BA-4B8F-4CB8-99FE-F18D0612B21E}"/>
    <hyperlink ref="B14" location="'Plan działań'!A1" display="Plan działań" xr:uid="{063F5996-ADBA-44CD-810D-B0EF0D9318BF}"/>
    <hyperlink ref="B15" location="'Raport SEO'!A1" display="Raport SEO" xr:uid="{6635FDD6-C0A4-422B-9ABF-71B93D45A167}"/>
    <hyperlink ref="B16" location="Słownik!A1" display="Słownik" xr:uid="{57C15C8E-5238-4865-B973-6DDE00EF054F}"/>
  </hyperlink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9"/>
  <sheetViews>
    <sheetView showGridLines="0" workbookViewId="0">
      <pane ySplit="4" topLeftCell="A7" activePane="bottomLeft" state="frozen"/>
      <selection pane="bottomLeft" activeCell="J7" sqref="J7:J16"/>
    </sheetView>
  </sheetViews>
  <sheetFormatPr defaultRowHeight="15" x14ac:dyDescent="0.25"/>
  <cols>
    <col min="1" max="1" width="14" customWidth="1"/>
    <col min="2" max="2" width="18" customWidth="1"/>
    <col min="3" max="3" width="55" customWidth="1"/>
    <col min="4" max="5" width="14" customWidth="1"/>
    <col min="6" max="6" width="14.140625" customWidth="1"/>
    <col min="7" max="7" width="14" customWidth="1"/>
    <col min="8" max="8" width="18" customWidth="1"/>
    <col min="10" max="10" width="38" bestFit="1" customWidth="1"/>
  </cols>
  <sheetData>
    <row r="1" spans="1:10" ht="27.95" customHeight="1" x14ac:dyDescent="0.25">
      <c r="A1" s="43" t="e" vm="1">
        <v>#VALUE!</v>
      </c>
      <c r="B1" s="43"/>
      <c r="C1" s="42" t="s">
        <v>91</v>
      </c>
      <c r="D1" s="42"/>
      <c r="E1" s="42"/>
      <c r="F1" s="42"/>
      <c r="G1" s="42"/>
      <c r="H1" s="42"/>
      <c r="J1" s="29" t="s">
        <v>348</v>
      </c>
    </row>
    <row r="2" spans="1:10" ht="21.95" customHeight="1" x14ac:dyDescent="0.25">
      <c r="A2" s="43"/>
      <c r="B2" s="43"/>
      <c r="C2" s="43" t="s">
        <v>295</v>
      </c>
      <c r="D2" s="43"/>
      <c r="E2" s="43"/>
      <c r="F2" s="43"/>
      <c r="G2" s="43"/>
      <c r="H2" s="43"/>
    </row>
    <row r="4" spans="1:10" x14ac:dyDescent="0.25">
      <c r="A4" s="6" t="s">
        <v>92</v>
      </c>
      <c r="B4" s="6" t="s">
        <v>93</v>
      </c>
      <c r="C4" s="6" t="s">
        <v>94</v>
      </c>
      <c r="D4" s="6" t="s">
        <v>355</v>
      </c>
      <c r="E4" s="6" t="s">
        <v>356</v>
      </c>
      <c r="F4" s="6" t="s">
        <v>55</v>
      </c>
      <c r="G4" s="6" t="s">
        <v>54</v>
      </c>
      <c r="H4" s="6" t="s">
        <v>59</v>
      </c>
    </row>
    <row r="5" spans="1:10" ht="30" x14ac:dyDescent="0.25">
      <c r="A5" s="24">
        <v>1</v>
      </c>
      <c r="B5" s="24" t="s">
        <v>263</v>
      </c>
      <c r="C5" s="24" t="s">
        <v>264</v>
      </c>
      <c r="D5" s="27">
        <v>5</v>
      </c>
      <c r="E5" s="27">
        <v>3</v>
      </c>
      <c r="F5" s="26">
        <f>IF(OR(D5="",E5=""),"",D5/E5)</f>
        <v>1.6666666666666667</v>
      </c>
      <c r="G5" s="24" t="s">
        <v>119</v>
      </c>
      <c r="H5" s="25">
        <v>46058</v>
      </c>
      <c r="J5" s="32" t="s">
        <v>349</v>
      </c>
    </row>
    <row r="6" spans="1:10" x14ac:dyDescent="0.25">
      <c r="A6" s="24">
        <v>2</v>
      </c>
      <c r="B6" s="24" t="s">
        <v>263</v>
      </c>
      <c r="C6" s="24" t="s">
        <v>265</v>
      </c>
      <c r="D6" s="27">
        <v>4</v>
      </c>
      <c r="E6" s="27">
        <v>2</v>
      </c>
      <c r="F6" s="26">
        <f t="shared" ref="F6:F29" si="0">IF(OR(D6="",E6=""),"",D6/E6)</f>
        <v>2</v>
      </c>
      <c r="G6" s="24" t="s">
        <v>119</v>
      </c>
      <c r="H6" s="25">
        <v>46044</v>
      </c>
      <c r="J6" s="32" t="s">
        <v>336</v>
      </c>
    </row>
    <row r="7" spans="1:10" x14ac:dyDescent="0.25">
      <c r="A7" s="24">
        <v>3</v>
      </c>
      <c r="B7" s="24" t="s">
        <v>263</v>
      </c>
      <c r="C7" s="24" t="s">
        <v>266</v>
      </c>
      <c r="D7" s="27">
        <v>5</v>
      </c>
      <c r="E7" s="27">
        <v>3</v>
      </c>
      <c r="F7" s="26">
        <f t="shared" si="0"/>
        <v>1.6666666666666667</v>
      </c>
      <c r="G7" s="24" t="s">
        <v>119</v>
      </c>
      <c r="H7" s="25">
        <v>46047</v>
      </c>
      <c r="J7" s="40" t="s">
        <v>354</v>
      </c>
    </row>
    <row r="8" spans="1:10" x14ac:dyDescent="0.25">
      <c r="A8" s="24">
        <v>4</v>
      </c>
      <c r="B8" s="24" t="s">
        <v>263</v>
      </c>
      <c r="C8" s="24" t="s">
        <v>267</v>
      </c>
      <c r="D8" s="27">
        <v>4</v>
      </c>
      <c r="E8" s="27">
        <v>2</v>
      </c>
      <c r="F8" s="26">
        <f t="shared" si="0"/>
        <v>2</v>
      </c>
      <c r="G8" s="24" t="s">
        <v>119</v>
      </c>
      <c r="H8" s="25">
        <v>46050</v>
      </c>
      <c r="J8" s="40" t="s">
        <v>337</v>
      </c>
    </row>
    <row r="9" spans="1:10" x14ac:dyDescent="0.25">
      <c r="A9" s="24">
        <v>5</v>
      </c>
      <c r="B9" s="24" t="s">
        <v>263</v>
      </c>
      <c r="C9" s="24" t="s">
        <v>268</v>
      </c>
      <c r="D9" s="27">
        <v>3</v>
      </c>
      <c r="E9" s="27">
        <v>2</v>
      </c>
      <c r="F9" s="26">
        <f t="shared" si="0"/>
        <v>1.5</v>
      </c>
      <c r="G9" s="24" t="s">
        <v>119</v>
      </c>
      <c r="H9" s="25">
        <v>46052</v>
      </c>
      <c r="J9" s="40" t="s">
        <v>338</v>
      </c>
    </row>
    <row r="10" spans="1:10" x14ac:dyDescent="0.25">
      <c r="A10" s="24">
        <v>6</v>
      </c>
      <c r="B10" s="24" t="s">
        <v>122</v>
      </c>
      <c r="C10" s="24" t="s">
        <v>269</v>
      </c>
      <c r="D10" s="27">
        <v>5</v>
      </c>
      <c r="E10" s="27">
        <v>2</v>
      </c>
      <c r="F10" s="26">
        <f t="shared" si="0"/>
        <v>2.5</v>
      </c>
      <c r="G10" s="24" t="s">
        <v>119</v>
      </c>
      <c r="H10" s="25">
        <v>46046</v>
      </c>
      <c r="J10" s="40" t="s">
        <v>339</v>
      </c>
    </row>
    <row r="11" spans="1:10" x14ac:dyDescent="0.25">
      <c r="A11" s="24">
        <v>7</v>
      </c>
      <c r="B11" s="24" t="s">
        <v>122</v>
      </c>
      <c r="C11" s="24" t="s">
        <v>270</v>
      </c>
      <c r="D11" s="27">
        <v>4</v>
      </c>
      <c r="E11" s="27">
        <v>2</v>
      </c>
      <c r="F11" s="26">
        <f t="shared" si="0"/>
        <v>2</v>
      </c>
      <c r="G11" s="24" t="s">
        <v>119</v>
      </c>
      <c r="H11" s="25">
        <v>46048</v>
      </c>
      <c r="J11" s="40" t="s">
        <v>120</v>
      </c>
    </row>
    <row r="12" spans="1:10" x14ac:dyDescent="0.25">
      <c r="A12" s="24">
        <v>8</v>
      </c>
      <c r="B12" s="24" t="s">
        <v>122</v>
      </c>
      <c r="C12" s="24" t="s">
        <v>271</v>
      </c>
      <c r="D12" s="27">
        <v>4</v>
      </c>
      <c r="E12" s="27">
        <v>3</v>
      </c>
      <c r="F12" s="26">
        <f t="shared" si="0"/>
        <v>1.3333333333333333</v>
      </c>
      <c r="G12" s="24" t="s">
        <v>119</v>
      </c>
      <c r="H12" s="25">
        <v>46055</v>
      </c>
      <c r="J12" s="40" t="s">
        <v>340</v>
      </c>
    </row>
    <row r="13" spans="1:10" x14ac:dyDescent="0.25">
      <c r="A13" s="24">
        <v>9</v>
      </c>
      <c r="B13" s="24" t="s">
        <v>122</v>
      </c>
      <c r="C13" s="24" t="s">
        <v>272</v>
      </c>
      <c r="D13" s="27">
        <v>5</v>
      </c>
      <c r="E13" s="27">
        <v>4</v>
      </c>
      <c r="F13" s="26">
        <f t="shared" si="0"/>
        <v>1.25</v>
      </c>
      <c r="G13" s="24" t="s">
        <v>119</v>
      </c>
      <c r="H13" s="25">
        <v>46063</v>
      </c>
      <c r="J13" s="40" t="s">
        <v>341</v>
      </c>
    </row>
    <row r="14" spans="1:10" x14ac:dyDescent="0.25">
      <c r="A14" s="24">
        <v>10</v>
      </c>
      <c r="B14" s="24" t="s">
        <v>122</v>
      </c>
      <c r="C14" s="24" t="s">
        <v>273</v>
      </c>
      <c r="D14" s="27">
        <v>3</v>
      </c>
      <c r="E14" s="27">
        <v>2</v>
      </c>
      <c r="F14" s="26">
        <f t="shared" si="0"/>
        <v>1.5</v>
      </c>
      <c r="G14" s="24" t="s">
        <v>119</v>
      </c>
      <c r="H14" s="25">
        <v>46051</v>
      </c>
      <c r="J14" s="40" t="s">
        <v>342</v>
      </c>
    </row>
    <row r="15" spans="1:10" x14ac:dyDescent="0.25">
      <c r="A15" s="24">
        <v>11</v>
      </c>
      <c r="B15" s="24" t="s">
        <v>274</v>
      </c>
      <c r="C15" s="24" t="s">
        <v>275</v>
      </c>
      <c r="D15" s="27">
        <v>4</v>
      </c>
      <c r="E15" s="27">
        <v>2</v>
      </c>
      <c r="F15" s="26">
        <f t="shared" si="0"/>
        <v>2</v>
      </c>
      <c r="G15" s="24" t="s">
        <v>119</v>
      </c>
      <c r="H15" s="25">
        <v>46049</v>
      </c>
      <c r="J15" s="40" t="s">
        <v>343</v>
      </c>
    </row>
    <row r="16" spans="1:10" x14ac:dyDescent="0.25">
      <c r="A16" s="24">
        <v>12</v>
      </c>
      <c r="B16" s="24" t="s">
        <v>274</v>
      </c>
      <c r="C16" s="24" t="s">
        <v>276</v>
      </c>
      <c r="D16" s="27">
        <v>3</v>
      </c>
      <c r="E16" s="27">
        <v>2</v>
      </c>
      <c r="F16" s="26">
        <f t="shared" si="0"/>
        <v>1.5</v>
      </c>
      <c r="G16" s="24" t="s">
        <v>119</v>
      </c>
      <c r="H16" s="25">
        <v>46048</v>
      </c>
      <c r="J16" s="40" t="s">
        <v>344</v>
      </c>
    </row>
    <row r="17" spans="1:8" x14ac:dyDescent="0.25">
      <c r="A17" s="24">
        <v>13</v>
      </c>
      <c r="B17" s="24" t="s">
        <v>274</v>
      </c>
      <c r="C17" s="24" t="s">
        <v>277</v>
      </c>
      <c r="D17" s="27">
        <v>4</v>
      </c>
      <c r="E17" s="27">
        <v>3</v>
      </c>
      <c r="F17" s="26">
        <f t="shared" si="0"/>
        <v>1.3333333333333333</v>
      </c>
      <c r="G17" s="24" t="s">
        <v>119</v>
      </c>
      <c r="H17" s="25">
        <v>46055</v>
      </c>
    </row>
    <row r="18" spans="1:8" x14ac:dyDescent="0.25">
      <c r="A18" s="24">
        <v>14</v>
      </c>
      <c r="B18" s="24" t="s">
        <v>278</v>
      </c>
      <c r="C18" s="24" t="s">
        <v>279</v>
      </c>
      <c r="D18" s="27">
        <v>3</v>
      </c>
      <c r="E18" s="27">
        <v>1</v>
      </c>
      <c r="F18" s="26">
        <f t="shared" si="0"/>
        <v>3</v>
      </c>
      <c r="G18" s="24" t="s">
        <v>119</v>
      </c>
      <c r="H18" s="25">
        <v>46045</v>
      </c>
    </row>
    <row r="19" spans="1:8" x14ac:dyDescent="0.25">
      <c r="A19" s="24">
        <v>15</v>
      </c>
      <c r="B19" s="24" t="s">
        <v>278</v>
      </c>
      <c r="C19" s="24" t="s">
        <v>280</v>
      </c>
      <c r="D19" s="27">
        <v>4</v>
      </c>
      <c r="E19" s="27">
        <v>2</v>
      </c>
      <c r="F19" s="26">
        <f t="shared" si="0"/>
        <v>2</v>
      </c>
      <c r="G19" s="24" t="s">
        <v>119</v>
      </c>
      <c r="H19" s="25">
        <v>46046</v>
      </c>
    </row>
    <row r="20" spans="1:8" x14ac:dyDescent="0.25">
      <c r="A20" s="24">
        <v>16</v>
      </c>
      <c r="B20" s="24" t="s">
        <v>281</v>
      </c>
      <c r="C20" s="24" t="s">
        <v>282</v>
      </c>
      <c r="D20" s="27">
        <v>4</v>
      </c>
      <c r="E20" s="27">
        <v>4</v>
      </c>
      <c r="F20" s="26">
        <f t="shared" si="0"/>
        <v>1</v>
      </c>
      <c r="G20" s="24" t="s">
        <v>119</v>
      </c>
      <c r="H20" s="25">
        <v>46068</v>
      </c>
    </row>
    <row r="21" spans="1:8" x14ac:dyDescent="0.25">
      <c r="A21" s="24">
        <v>17</v>
      </c>
      <c r="B21" s="24" t="s">
        <v>281</v>
      </c>
      <c r="C21" s="24" t="s">
        <v>283</v>
      </c>
      <c r="D21" s="27">
        <v>3</v>
      </c>
      <c r="E21" s="27">
        <v>2</v>
      </c>
      <c r="F21" s="26">
        <f t="shared" si="0"/>
        <v>1.5</v>
      </c>
      <c r="G21" s="24" t="s">
        <v>119</v>
      </c>
      <c r="H21" s="25">
        <v>46053</v>
      </c>
    </row>
    <row r="22" spans="1:8" x14ac:dyDescent="0.25">
      <c r="A22" s="24">
        <v>18</v>
      </c>
      <c r="B22" s="24" t="s">
        <v>281</v>
      </c>
      <c r="C22" s="24" t="s">
        <v>284</v>
      </c>
      <c r="D22" s="27">
        <v>2</v>
      </c>
      <c r="E22" s="27">
        <v>2</v>
      </c>
      <c r="F22" s="26">
        <f t="shared" si="0"/>
        <v>1</v>
      </c>
      <c r="G22" s="24" t="s">
        <v>119</v>
      </c>
      <c r="H22" s="25">
        <v>46063</v>
      </c>
    </row>
    <row r="23" spans="1:8" x14ac:dyDescent="0.25">
      <c r="A23" s="24">
        <v>19</v>
      </c>
      <c r="B23" s="24" t="s">
        <v>263</v>
      </c>
      <c r="C23" s="24" t="s">
        <v>285</v>
      </c>
      <c r="D23" s="27">
        <v>3</v>
      </c>
      <c r="E23" s="27">
        <v>1</v>
      </c>
      <c r="F23" s="26">
        <f t="shared" si="0"/>
        <v>3</v>
      </c>
      <c r="G23" s="24" t="s">
        <v>119</v>
      </c>
      <c r="H23" s="25">
        <v>46043</v>
      </c>
    </row>
    <row r="24" spans="1:8" x14ac:dyDescent="0.25">
      <c r="A24" s="24">
        <v>20</v>
      </c>
      <c r="B24" s="24" t="s">
        <v>263</v>
      </c>
      <c r="C24" s="24" t="s">
        <v>286</v>
      </c>
      <c r="D24" s="27">
        <v>2</v>
      </c>
      <c r="E24" s="27">
        <v>1</v>
      </c>
      <c r="F24" s="26">
        <f t="shared" si="0"/>
        <v>2</v>
      </c>
      <c r="G24" s="24" t="s">
        <v>119</v>
      </c>
      <c r="H24" s="25">
        <v>46042</v>
      </c>
    </row>
    <row r="25" spans="1:8" x14ac:dyDescent="0.25">
      <c r="A25" s="24">
        <v>21</v>
      </c>
      <c r="B25" s="24" t="s">
        <v>287</v>
      </c>
      <c r="C25" s="24" t="s">
        <v>288</v>
      </c>
      <c r="D25" s="27">
        <v>5</v>
      </c>
      <c r="E25" s="27">
        <v>2</v>
      </c>
      <c r="F25" s="26">
        <f t="shared" si="0"/>
        <v>2.5</v>
      </c>
      <c r="G25" s="24" t="s">
        <v>119</v>
      </c>
      <c r="H25" s="25">
        <v>46044</v>
      </c>
    </row>
    <row r="26" spans="1:8" x14ac:dyDescent="0.25">
      <c r="A26" s="24">
        <v>22</v>
      </c>
      <c r="B26" s="24" t="s">
        <v>287</v>
      </c>
      <c r="C26" s="24" t="s">
        <v>289</v>
      </c>
      <c r="D26" s="27">
        <v>3</v>
      </c>
      <c r="E26" s="27">
        <v>2</v>
      </c>
      <c r="F26" s="26">
        <f t="shared" si="0"/>
        <v>1.5</v>
      </c>
      <c r="G26" s="24" t="s">
        <v>119</v>
      </c>
      <c r="H26" s="25">
        <v>46047</v>
      </c>
    </row>
    <row r="27" spans="1:8" x14ac:dyDescent="0.25">
      <c r="A27" s="24">
        <v>23</v>
      </c>
      <c r="B27" s="24" t="s">
        <v>290</v>
      </c>
      <c r="C27" s="24" t="s">
        <v>291</v>
      </c>
      <c r="D27" s="27">
        <v>4</v>
      </c>
      <c r="E27" s="27">
        <v>3</v>
      </c>
      <c r="F27" s="26">
        <f t="shared" si="0"/>
        <v>1.3333333333333333</v>
      </c>
      <c r="G27" s="24" t="s">
        <v>119</v>
      </c>
      <c r="H27" s="25">
        <v>46054</v>
      </c>
    </row>
    <row r="28" spans="1:8" x14ac:dyDescent="0.25">
      <c r="A28" s="24">
        <v>24</v>
      </c>
      <c r="B28" s="24" t="s">
        <v>290</v>
      </c>
      <c r="C28" s="24" t="s">
        <v>292</v>
      </c>
      <c r="D28" s="27">
        <v>2</v>
      </c>
      <c r="E28" s="27">
        <v>1</v>
      </c>
      <c r="F28" s="26">
        <f t="shared" si="0"/>
        <v>2</v>
      </c>
      <c r="G28" s="24" t="s">
        <v>119</v>
      </c>
      <c r="H28" s="25">
        <v>46043</v>
      </c>
    </row>
    <row r="29" spans="1:8" x14ac:dyDescent="0.25">
      <c r="A29" s="24">
        <v>25</v>
      </c>
      <c r="B29" s="24" t="s">
        <v>290</v>
      </c>
      <c r="C29" s="24" t="s">
        <v>293</v>
      </c>
      <c r="D29" s="27">
        <v>3</v>
      </c>
      <c r="E29" s="27">
        <v>1</v>
      </c>
      <c r="F29" s="26">
        <f t="shared" si="0"/>
        <v>3</v>
      </c>
      <c r="G29" s="24" t="s">
        <v>119</v>
      </c>
      <c r="H29" s="25">
        <v>46053</v>
      </c>
    </row>
  </sheetData>
  <mergeCells count="3">
    <mergeCell ref="C1:H1"/>
    <mergeCell ref="C2:H2"/>
    <mergeCell ref="A1:B2"/>
  </mergeCells>
  <conditionalFormatting sqref="F5:F29">
    <cfRule type="colorScale" priority="4">
      <colorScale>
        <cfvo type="min"/>
        <cfvo type="percentile" val="50"/>
        <cfvo type="max"/>
        <color rgb="FFFF0000"/>
        <color rgb="FFFFE699"/>
        <color rgb="FF00B050"/>
      </colorScale>
    </cfRule>
  </conditionalFormatting>
  <dataValidations count="2">
    <dataValidation type="list" sqref="D5:E29" xr:uid="{00000000-0002-0000-0900-000000000000}">
      <formula1>"High,Medium,Low"</formula1>
    </dataValidation>
    <dataValidation type="list" sqref="G5:G29" xr:uid="{00000000-0002-0000-0900-000002000000}">
      <formula1>"Not started,In progress,Done,Blocked"</formula1>
    </dataValidation>
  </dataValidations>
  <hyperlinks>
    <hyperlink ref="J5" location="'Strona główna'!A1" display="Strona główna" xr:uid="{21149FA5-6CB1-46D5-92B1-670E2E2ECC37}"/>
    <hyperlink ref="J6" location="'Dane raportu'!A1" display="Dane raportu" xr:uid="{5FE363D2-CAE9-4852-A118-F6271701790E}"/>
    <hyperlink ref="J7" location="KPI_Dashboard!A1" display="Kpi dashbord " xr:uid="{C1A2371F-81AC-489F-B61B-0C6C1A253FA8}"/>
    <hyperlink ref="J8" location="'GA4 dane'!A1" display="Dane z Google Analitic 4 " xr:uid="{13E68406-9B6A-40C5-8958-B40D7412A0AA}"/>
    <hyperlink ref="J9" location="'GSC zapytania'!A1" display="Dane z Google search console - zapytania" xr:uid="{23800733-AD11-4C3E-8C99-954535D90750}"/>
    <hyperlink ref="J10" location="'GSC strony'!A1" display="Dane z Google search console - strony" xr:uid="{B6AC36B0-F8F0-4225-9BC6-4CC5D52226DC}"/>
    <hyperlink ref="J11" location="'Audyt techniczny'!A1" display="Audyt techniczny" xr:uid="{2DB5F2B9-9B36-440B-8436-4D7DA5ECC93B}"/>
    <hyperlink ref="J12" location="'Audyt zawartości'!A1" display="Audyt zawartości" xr:uid="{352E4D41-3948-4B70-BADE-CFCC069AD58E}"/>
    <hyperlink ref="J13" location="'Audyt linków '!A1" display="Audyt linków" xr:uid="{256BCC67-341D-43BC-AF00-4E1006C6003F}"/>
    <hyperlink ref="J14" location="'Plan działań'!A1" display="Plan działań" xr:uid="{404AD034-9345-4FF0-8B98-FC5FB0A84DE6}"/>
    <hyperlink ref="J15" location="'Raport SEO'!A1" display="Raport SEO" xr:uid="{C531DC12-521D-4D1F-B77C-DBEAE79FF35D}"/>
    <hyperlink ref="J16" location="Słownik!A1" display="Słownik" xr:uid="{86161CF9-AAD5-4609-B9F9-0DCAAA11A85A}"/>
  </hyperlinks>
  <pageMargins left="0.75" right="0.75" top="1" bottom="1" header="0.5" footer="0.5"/>
  <ignoredErrors>
    <ignoredError sqref="D5:E5 G5:G29 D6:E29" listDataValidation="1"/>
  </ignoredErrors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3C467-12C8-4814-9CB0-CC7C1286355F}">
  <dimension ref="A1:J27"/>
  <sheetViews>
    <sheetView showGridLines="0" topLeftCell="C2" zoomScale="85" zoomScaleNormal="85" workbookViewId="0">
      <selection activeCell="O12" sqref="O12"/>
    </sheetView>
  </sheetViews>
  <sheetFormatPr defaultRowHeight="15" x14ac:dyDescent="0.25"/>
  <cols>
    <col min="1" max="1" width="107.140625" customWidth="1"/>
    <col min="2" max="2" width="23.7109375" bestFit="1" customWidth="1"/>
    <col min="3" max="3" width="36.42578125" bestFit="1" customWidth="1"/>
    <col min="4" max="4" width="27.5703125" customWidth="1"/>
    <col min="5" max="5" width="15" customWidth="1"/>
    <col min="6" max="6" width="15.85546875" bestFit="1" customWidth="1"/>
    <col min="7" max="7" width="17.28515625" bestFit="1" customWidth="1"/>
    <col min="8" max="8" width="21.7109375" bestFit="1" customWidth="1"/>
    <col min="10" max="10" width="50" customWidth="1"/>
  </cols>
  <sheetData>
    <row r="1" spans="1:10" ht="39" customHeight="1" x14ac:dyDescent="0.25">
      <c r="A1" s="43" t="e" vm="1">
        <v>#VALUE!</v>
      </c>
      <c r="B1" s="42" t="s">
        <v>99</v>
      </c>
      <c r="C1" s="42"/>
      <c r="D1" s="42"/>
      <c r="E1" s="42"/>
      <c r="F1" s="42"/>
      <c r="G1" s="42"/>
      <c r="H1" s="42"/>
      <c r="J1" s="29" t="s">
        <v>348</v>
      </c>
    </row>
    <row r="2" spans="1:10" ht="20.25" customHeight="1" x14ac:dyDescent="0.25">
      <c r="A2" s="43"/>
      <c r="B2" s="20"/>
      <c r="C2" s="20"/>
      <c r="D2" s="20"/>
      <c r="E2" s="20"/>
      <c r="F2" s="20"/>
      <c r="G2" s="20"/>
      <c r="H2" s="20"/>
    </row>
    <row r="3" spans="1:10" ht="15" customHeight="1" x14ac:dyDescent="0.25">
      <c r="A3" s="19" t="s">
        <v>100</v>
      </c>
      <c r="B3" t="str">
        <f>'Dane raportu'!B4</f>
        <v>Demo</v>
      </c>
    </row>
    <row r="4" spans="1:10" x14ac:dyDescent="0.25">
      <c r="A4" s="19" t="s">
        <v>101</v>
      </c>
      <c r="B4" t="str">
        <f>'Dane raportu'!B7</f>
        <v>2025-12-02</v>
      </c>
      <c r="C4" t="str">
        <f>'Dane raportu'!B8</f>
        <v>2025-12-31</v>
      </c>
    </row>
    <row r="5" spans="1:10" x14ac:dyDescent="0.25">
      <c r="J5" s="40" t="s">
        <v>349</v>
      </c>
    </row>
    <row r="6" spans="1:10" ht="26.25" customHeight="1" x14ac:dyDescent="0.25">
      <c r="A6" s="42" t="s">
        <v>102</v>
      </c>
      <c r="B6" s="43" t="s">
        <v>103</v>
      </c>
      <c r="C6" s="43" t="s">
        <v>104</v>
      </c>
      <c r="D6" s="43" t="s">
        <v>42</v>
      </c>
      <c r="E6" s="43" t="s">
        <v>105</v>
      </c>
      <c r="F6" s="43" t="s">
        <v>106</v>
      </c>
      <c r="G6" s="43" t="s">
        <v>107</v>
      </c>
      <c r="H6" s="43" t="s">
        <v>108</v>
      </c>
      <c r="J6" s="40" t="s">
        <v>336</v>
      </c>
    </row>
    <row r="7" spans="1:10" ht="15" customHeight="1" x14ac:dyDescent="0.25">
      <c r="A7" s="42"/>
      <c r="B7" s="43"/>
      <c r="C7" s="43"/>
      <c r="D7" s="43"/>
      <c r="E7" s="43"/>
      <c r="F7" s="43"/>
      <c r="G7" s="43"/>
      <c r="H7" s="43"/>
      <c r="J7" s="40" t="s">
        <v>354</v>
      </c>
    </row>
    <row r="8" spans="1:10" x14ac:dyDescent="0.25">
      <c r="A8" s="32"/>
      <c r="B8" s="32">
        <v>46716</v>
      </c>
      <c r="C8" s="32">
        <v>583640</v>
      </c>
      <c r="D8" s="35">
        <v>8.0042491947090677E-2</v>
      </c>
      <c r="E8" s="36">
        <v>12.247110376259339</v>
      </c>
      <c r="F8" s="32">
        <v>12314</v>
      </c>
      <c r="G8" s="32">
        <v>210</v>
      </c>
      <c r="H8" s="32">
        <v>30572.17</v>
      </c>
      <c r="J8" s="40" t="s">
        <v>337</v>
      </c>
    </row>
    <row r="9" spans="1:10" ht="15.75" customHeight="1" x14ac:dyDescent="0.25">
      <c r="A9" t="s">
        <v>109</v>
      </c>
      <c r="J9" s="40" t="s">
        <v>338</v>
      </c>
    </row>
    <row r="10" spans="1:10" x14ac:dyDescent="0.25">
      <c r="A10" t="s">
        <v>110</v>
      </c>
      <c r="J10" s="40" t="s">
        <v>339</v>
      </c>
    </row>
    <row r="11" spans="1:10" x14ac:dyDescent="0.25">
      <c r="A11" t="s">
        <v>111</v>
      </c>
      <c r="J11" s="40" t="s">
        <v>120</v>
      </c>
    </row>
    <row r="12" spans="1:10" ht="26.25" x14ac:dyDescent="0.25">
      <c r="A12" s="29" t="s">
        <v>112</v>
      </c>
      <c r="J12" s="40" t="s">
        <v>340</v>
      </c>
    </row>
    <row r="13" spans="1:10" x14ac:dyDescent="0.25">
      <c r="A13" t="s">
        <v>319</v>
      </c>
      <c r="J13" s="40" t="s">
        <v>341</v>
      </c>
    </row>
    <row r="14" spans="1:10" x14ac:dyDescent="0.25">
      <c r="A14" t="s">
        <v>320</v>
      </c>
      <c r="J14" s="40" t="s">
        <v>342</v>
      </c>
    </row>
    <row r="15" spans="1:10" ht="30" x14ac:dyDescent="0.25">
      <c r="A15" s="34" t="s">
        <v>321</v>
      </c>
      <c r="J15" s="40" t="s">
        <v>343</v>
      </c>
    </row>
    <row r="16" spans="1:10" ht="26.25" x14ac:dyDescent="0.25">
      <c r="A16" s="29" t="s">
        <v>113</v>
      </c>
      <c r="J16" s="40" t="s">
        <v>344</v>
      </c>
    </row>
    <row r="17" spans="1:10" x14ac:dyDescent="0.25">
      <c r="A17" t="s">
        <v>322</v>
      </c>
      <c r="H17" s="19"/>
      <c r="J17" s="37"/>
    </row>
    <row r="18" spans="1:10" x14ac:dyDescent="0.25">
      <c r="A18" t="s">
        <v>323</v>
      </c>
      <c r="J18" s="37"/>
    </row>
    <row r="19" spans="1:10" x14ac:dyDescent="0.25">
      <c r="A19" t="s">
        <v>324</v>
      </c>
      <c r="J19" s="37"/>
    </row>
    <row r="20" spans="1:10" x14ac:dyDescent="0.25">
      <c r="A20" t="s">
        <v>325</v>
      </c>
      <c r="J20" s="37"/>
    </row>
    <row r="21" spans="1:10" ht="52.5" customHeight="1" x14ac:dyDescent="0.25">
      <c r="A21" s="29" t="s">
        <v>114</v>
      </c>
      <c r="J21" s="37"/>
    </row>
    <row r="22" spans="1:10" ht="31.5" x14ac:dyDescent="0.25">
      <c r="A22" s="28" t="s">
        <v>115</v>
      </c>
      <c r="B22" s="28" t="s">
        <v>116</v>
      </c>
      <c r="C22" s="28" t="s">
        <v>117</v>
      </c>
      <c r="D22" s="28" t="s">
        <v>54</v>
      </c>
      <c r="E22" s="28" t="s">
        <v>326</v>
      </c>
      <c r="J22" s="37"/>
    </row>
    <row r="23" spans="1:10" x14ac:dyDescent="0.25">
      <c r="A23" s="30" t="s">
        <v>293</v>
      </c>
      <c r="B23" t="s">
        <v>327</v>
      </c>
      <c r="C23" t="s">
        <v>328</v>
      </c>
      <c r="D23" t="s">
        <v>119</v>
      </c>
      <c r="E23" s="31">
        <v>3</v>
      </c>
      <c r="J23" s="37"/>
    </row>
    <row r="24" spans="1:10" x14ac:dyDescent="0.25">
      <c r="A24" s="30" t="s">
        <v>285</v>
      </c>
      <c r="B24" t="s">
        <v>121</v>
      </c>
      <c r="C24" t="s">
        <v>329</v>
      </c>
      <c r="D24" t="s">
        <v>119</v>
      </c>
      <c r="E24" s="31">
        <v>3</v>
      </c>
      <c r="J24" s="37"/>
    </row>
    <row r="25" spans="1:10" x14ac:dyDescent="0.25">
      <c r="A25" s="30" t="s">
        <v>279</v>
      </c>
      <c r="B25" t="s">
        <v>278</v>
      </c>
      <c r="C25" t="s">
        <v>330</v>
      </c>
      <c r="D25" t="s">
        <v>119</v>
      </c>
      <c r="E25" s="31">
        <v>3</v>
      </c>
      <c r="J25" s="37"/>
    </row>
    <row r="26" spans="1:10" x14ac:dyDescent="0.25">
      <c r="A26" s="30" t="s">
        <v>288</v>
      </c>
      <c r="B26" t="s">
        <v>331</v>
      </c>
      <c r="C26" t="s">
        <v>332</v>
      </c>
      <c r="D26" t="s">
        <v>119</v>
      </c>
      <c r="E26" s="31">
        <v>2.5</v>
      </c>
      <c r="J26" s="37"/>
    </row>
    <row r="27" spans="1:10" x14ac:dyDescent="0.25">
      <c r="A27" s="30" t="s">
        <v>269</v>
      </c>
      <c r="B27" t="s">
        <v>333</v>
      </c>
      <c r="C27" t="s">
        <v>334</v>
      </c>
      <c r="D27" t="s">
        <v>119</v>
      </c>
      <c r="E27" s="31">
        <v>2.5</v>
      </c>
      <c r="J27" s="37"/>
    </row>
  </sheetData>
  <mergeCells count="10">
    <mergeCell ref="B1:H1"/>
    <mergeCell ref="A1:A2"/>
    <mergeCell ref="A6:A7"/>
    <mergeCell ref="B6:B7"/>
    <mergeCell ref="C6:C7"/>
    <mergeCell ref="D6:D7"/>
    <mergeCell ref="E6:E7"/>
    <mergeCell ref="F6:F7"/>
    <mergeCell ref="G6:G7"/>
    <mergeCell ref="H6:H7"/>
  </mergeCells>
  <hyperlinks>
    <hyperlink ref="J5" location="'Strona główna'!A1" display="Strona główna" xr:uid="{E486A3AB-D2F5-4FE7-AC6E-FC7E2673F911}"/>
    <hyperlink ref="J6" location="'Dane raportu'!A1" display="Dane raportu" xr:uid="{3A30BE15-9D7E-44AC-93CF-0BC018B32841}"/>
    <hyperlink ref="J7" location="KPI_Dashboard!A1" display="Kpi dashbord " xr:uid="{8CB29972-F2AA-4E2D-BBA0-A09C963673A6}"/>
    <hyperlink ref="J8" location="'GA4 dane'!A1" display="Dane z Google Analitic 4 " xr:uid="{B446E5BC-51F3-4CC2-8929-0DEA2EAC9865}"/>
    <hyperlink ref="J9" location="'GSC zapytania'!A1" display="Dane z Google search console - zapytania" xr:uid="{C3D289D6-1565-4C38-A530-D7F7EB07AB22}"/>
    <hyperlink ref="J10" location="'GSC strony'!A1" display="Dane z Google search console - strony" xr:uid="{86FDCB76-0615-44DA-9089-8C5A19FF60BD}"/>
    <hyperlink ref="J11" location="'Audyt techniczny'!A1" display="Audyt techniczny" xr:uid="{5397136D-F198-4984-90FD-11974C0A9C37}"/>
    <hyperlink ref="J12" location="'Audyt zawartości'!A1" display="Audyt zawartości" xr:uid="{71782E76-7AB8-483A-BB93-83293413DE4D}"/>
    <hyperlink ref="J13" location="'Audyt linków '!A1" display="Audyt linków" xr:uid="{3634CD16-99D7-4D58-809A-10420A5E9A70}"/>
    <hyperlink ref="J14" location="'Plan działań'!A1" display="Plan działań" xr:uid="{E21A29DB-DB3F-4B20-BAEB-808E29CAE61B}"/>
    <hyperlink ref="J15" location="'Raport SEO'!A1" display="Raport SEO" xr:uid="{6D7001A7-3969-45B7-8D51-A809960F4A98}"/>
    <hyperlink ref="J16" location="Słownik!A1" display="Słownik" xr:uid="{582F727A-E79B-4A0B-8693-1FDE7BFFBCEF}"/>
  </hyperlinks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6"/>
  <sheetViews>
    <sheetView showGridLines="0" tabSelected="1" workbookViewId="0">
      <pane ySplit="3" topLeftCell="A4" activePane="bottomLeft" state="frozen"/>
      <selection pane="bottomLeft" activeCell="A21" sqref="A21"/>
    </sheetView>
  </sheetViews>
  <sheetFormatPr defaultRowHeight="15" x14ac:dyDescent="0.25"/>
  <cols>
    <col min="1" max="1" width="28" customWidth="1"/>
    <col min="2" max="2" width="85" customWidth="1"/>
    <col min="3" max="3" width="27.85546875" customWidth="1"/>
    <col min="4" max="5" width="18" customWidth="1"/>
    <col min="6" max="6" width="38" bestFit="1" customWidth="1"/>
  </cols>
  <sheetData>
    <row r="1" spans="1:6" ht="27.95" customHeight="1" x14ac:dyDescent="0.25">
      <c r="A1" s="43" t="e" vm="1">
        <v>#VALUE!</v>
      </c>
      <c r="B1" s="42" t="s">
        <v>95</v>
      </c>
      <c r="C1" s="42"/>
      <c r="D1" s="42"/>
      <c r="F1" s="29" t="s">
        <v>348</v>
      </c>
    </row>
    <row r="2" spans="1:6" ht="21.95" customHeight="1" x14ac:dyDescent="0.25">
      <c r="A2" s="43"/>
      <c r="B2" s="43" t="s">
        <v>335</v>
      </c>
      <c r="C2" s="43"/>
      <c r="D2" s="43"/>
    </row>
    <row r="4" spans="1:6" x14ac:dyDescent="0.25">
      <c r="A4" s="23" t="s">
        <v>96</v>
      </c>
      <c r="B4" s="23" t="s">
        <v>97</v>
      </c>
      <c r="C4" s="23" t="s">
        <v>296</v>
      </c>
      <c r="D4" s="23" t="s">
        <v>98</v>
      </c>
    </row>
    <row r="5" spans="1:6" x14ac:dyDescent="0.25">
      <c r="A5" s="24" t="s">
        <v>22</v>
      </c>
      <c r="B5" s="24" t="s">
        <v>297</v>
      </c>
      <c r="C5" s="22" t="s">
        <v>298</v>
      </c>
      <c r="D5" s="22" t="s">
        <v>299</v>
      </c>
      <c r="F5" s="40" t="s">
        <v>349</v>
      </c>
    </row>
    <row r="6" spans="1:6" x14ac:dyDescent="0.25">
      <c r="A6" s="24" t="s">
        <v>23</v>
      </c>
      <c r="B6" s="24" t="s">
        <v>300</v>
      </c>
      <c r="C6" s="22" t="s">
        <v>301</v>
      </c>
      <c r="D6" s="22" t="s">
        <v>302</v>
      </c>
      <c r="F6" s="40" t="s">
        <v>336</v>
      </c>
    </row>
    <row r="7" spans="1:6" ht="30" x14ac:dyDescent="0.25">
      <c r="A7" s="24" t="s">
        <v>24</v>
      </c>
      <c r="B7" s="24" t="s">
        <v>303</v>
      </c>
      <c r="C7" s="22" t="s">
        <v>304</v>
      </c>
      <c r="D7" s="22" t="s">
        <v>305</v>
      </c>
      <c r="F7" s="40" t="s">
        <v>354</v>
      </c>
    </row>
    <row r="8" spans="1:6" ht="30" x14ac:dyDescent="0.25">
      <c r="A8" s="24" t="s">
        <v>25</v>
      </c>
      <c r="B8" s="24" t="s">
        <v>306</v>
      </c>
      <c r="C8" s="22" t="s">
        <v>307</v>
      </c>
      <c r="D8" s="22" t="s">
        <v>308</v>
      </c>
      <c r="F8" s="40" t="s">
        <v>337</v>
      </c>
    </row>
    <row r="9" spans="1:6" x14ac:dyDescent="0.25">
      <c r="A9" s="24" t="s">
        <v>29</v>
      </c>
      <c r="B9" s="24" t="s">
        <v>309</v>
      </c>
      <c r="C9" s="22" t="s">
        <v>310</v>
      </c>
      <c r="D9" s="22" t="s">
        <v>311</v>
      </c>
      <c r="F9" s="40" t="s">
        <v>338</v>
      </c>
    </row>
    <row r="10" spans="1:6" x14ac:dyDescent="0.25">
      <c r="A10" s="24" t="s">
        <v>30</v>
      </c>
      <c r="B10" s="24" t="s">
        <v>312</v>
      </c>
      <c r="C10" s="22" t="s">
        <v>313</v>
      </c>
      <c r="D10" s="33">
        <v>0.1</v>
      </c>
      <c r="F10" s="40" t="s">
        <v>339</v>
      </c>
    </row>
    <row r="11" spans="1:6" x14ac:dyDescent="0.25">
      <c r="A11" s="24" t="s">
        <v>31</v>
      </c>
      <c r="B11" s="24" t="s">
        <v>314</v>
      </c>
      <c r="C11" s="22" t="s">
        <v>315</v>
      </c>
      <c r="D11" s="33">
        <v>0.15</v>
      </c>
      <c r="F11" s="40" t="s">
        <v>120</v>
      </c>
    </row>
    <row r="12" spans="1:6" ht="30" x14ac:dyDescent="0.25">
      <c r="A12" s="24" t="s">
        <v>66</v>
      </c>
      <c r="B12" s="24" t="s">
        <v>316</v>
      </c>
      <c r="C12" s="22" t="s">
        <v>317</v>
      </c>
      <c r="D12" s="22" t="s">
        <v>318</v>
      </c>
      <c r="F12" s="40" t="s">
        <v>340</v>
      </c>
    </row>
    <row r="13" spans="1:6" x14ac:dyDescent="0.25">
      <c r="F13" s="40" t="s">
        <v>341</v>
      </c>
    </row>
    <row r="14" spans="1:6" x14ac:dyDescent="0.25">
      <c r="F14" s="40" t="s">
        <v>342</v>
      </c>
    </row>
    <row r="15" spans="1:6" x14ac:dyDescent="0.25">
      <c r="F15" s="40" t="s">
        <v>343</v>
      </c>
    </row>
    <row r="16" spans="1:6" x14ac:dyDescent="0.25">
      <c r="F16" s="40" t="s">
        <v>344</v>
      </c>
    </row>
  </sheetData>
  <mergeCells count="3">
    <mergeCell ref="B1:D1"/>
    <mergeCell ref="B2:D2"/>
    <mergeCell ref="A1:A2"/>
  </mergeCells>
  <hyperlinks>
    <hyperlink ref="F5" location="'Strona główna'!A1" display="Strona główna" xr:uid="{A8C867ED-F1FA-4E32-B1FA-03DBF45BA656}"/>
    <hyperlink ref="F6" location="'Dane raportu'!A1" display="Dane raportu" xr:uid="{A9BE376E-B305-419F-81A0-19184CD118F2}"/>
    <hyperlink ref="F7" location="KPI_Dashboard!A1" display="Kpi dashbord " xr:uid="{6EFBA4FE-D599-4F27-A00C-4C5A04B12932}"/>
    <hyperlink ref="F8" location="'GA4 dane'!A1" display="Dane z Google Analitic 4 " xr:uid="{7F88D99B-32C0-44B9-B8D1-04224A448BC0}"/>
    <hyperlink ref="F9" location="'GSC zapytania'!A1" display="Dane z Google search console - zapytania" xr:uid="{A8F0DDC8-D690-4655-B491-71AE91AEE76D}"/>
    <hyperlink ref="F10" location="'GSC strony'!A1" display="Dane z Google search console - strony" xr:uid="{BB5AFAB7-76B1-4717-939A-F34FBF8FF106}"/>
    <hyperlink ref="F11" location="'Audyt techniczny'!A1" display="Audyt techniczny" xr:uid="{AE2DDA6E-EDB9-45A7-8FDC-7D34BF30DF72}"/>
    <hyperlink ref="F12" location="'Audyt zawartości'!A1" display="Audyt zawartości" xr:uid="{7304AFC4-69B1-4970-A899-321D7B2EDFA8}"/>
    <hyperlink ref="F13" location="'Audyt linków '!A1" display="Audyt linków" xr:uid="{353F9325-AAA3-428A-ABE2-B97D20A0A8AC}"/>
    <hyperlink ref="F14" location="'Plan działań'!A1" display="Plan działań" xr:uid="{19627EB1-CED0-4EB4-880E-165563B53986}"/>
    <hyperlink ref="F15" location="'Raport SEO'!A1" display="Raport SEO" xr:uid="{D5046D97-7A8B-4094-B82F-800557DC8E8B}"/>
    <hyperlink ref="F16" location="Słownik!A1" display="Słownik" xr:uid="{934D2A8A-9CE0-498C-B040-206015BF250D}"/>
  </hyperlinks>
  <pageMargins left="0.75" right="0.75" top="1" bottom="1" header="0.5" footer="0.5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"/>
  <sheetViews>
    <sheetView showGridLines="0" workbookViewId="0">
      <pane ySplit="3" topLeftCell="A4" activePane="bottomLeft" state="frozen"/>
      <selection pane="bottomLeft" activeCell="I5" sqref="I5:I14"/>
    </sheetView>
  </sheetViews>
  <sheetFormatPr defaultRowHeight="15" x14ac:dyDescent="0.25"/>
  <cols>
    <col min="1" max="1" width="28" customWidth="1"/>
    <col min="2" max="2" width="82.7109375" customWidth="1"/>
    <col min="3" max="3" width="55" customWidth="1"/>
    <col min="4" max="5" width="18" customWidth="1"/>
    <col min="6" max="6" width="15.85546875" customWidth="1"/>
    <col min="7" max="7" width="9.42578125" hidden="1" customWidth="1"/>
    <col min="8" max="8" width="11.28515625" customWidth="1"/>
    <col min="9" max="9" width="38" bestFit="1" customWidth="1"/>
  </cols>
  <sheetData>
    <row r="1" spans="1:9" ht="27.95" customHeight="1" x14ac:dyDescent="0.25">
      <c r="A1" s="43" t="e" vm="1">
        <v>#VALUE!</v>
      </c>
      <c r="B1" s="28"/>
      <c r="C1" s="42" t="s">
        <v>4</v>
      </c>
      <c r="D1" s="42"/>
      <c r="E1" s="42"/>
      <c r="F1" s="42"/>
      <c r="G1" s="42"/>
      <c r="I1" s="29" t="s">
        <v>348</v>
      </c>
    </row>
    <row r="2" spans="1:9" ht="21.95" customHeight="1" x14ac:dyDescent="0.25">
      <c r="A2" s="43"/>
      <c r="B2" s="28"/>
      <c r="C2" s="43" t="s">
        <v>126</v>
      </c>
      <c r="D2" s="43"/>
      <c r="E2" s="43"/>
      <c r="F2" s="43"/>
      <c r="G2" s="43"/>
    </row>
    <row r="4" spans="1:9" x14ac:dyDescent="0.25">
      <c r="A4" s="2" t="s">
        <v>5</v>
      </c>
      <c r="B4" s="4" t="s">
        <v>294</v>
      </c>
    </row>
    <row r="5" spans="1:9" x14ac:dyDescent="0.25">
      <c r="A5" s="2" t="s">
        <v>6</v>
      </c>
      <c r="B5" s="4" t="s">
        <v>125</v>
      </c>
      <c r="I5" s="40" t="s">
        <v>349</v>
      </c>
    </row>
    <row r="6" spans="1:9" x14ac:dyDescent="0.25">
      <c r="A6" s="2" t="s">
        <v>7</v>
      </c>
      <c r="B6" s="4" t="s">
        <v>8</v>
      </c>
      <c r="I6" s="40" t="s">
        <v>336</v>
      </c>
    </row>
    <row r="7" spans="1:9" x14ac:dyDescent="0.25">
      <c r="A7" s="2" t="s">
        <v>9</v>
      </c>
      <c r="B7" s="4" t="s">
        <v>10</v>
      </c>
      <c r="I7" s="40" t="s">
        <v>354</v>
      </c>
    </row>
    <row r="8" spans="1:9" x14ac:dyDescent="0.25">
      <c r="A8" s="2" t="s">
        <v>11</v>
      </c>
      <c r="B8" s="4" t="s">
        <v>12</v>
      </c>
      <c r="I8" s="40" t="s">
        <v>337</v>
      </c>
    </row>
    <row r="9" spans="1:9" x14ac:dyDescent="0.25">
      <c r="A9" s="2" t="s">
        <v>13</v>
      </c>
      <c r="B9" s="4" t="s">
        <v>14</v>
      </c>
      <c r="I9" s="40" t="s">
        <v>338</v>
      </c>
    </row>
    <row r="10" spans="1:9" x14ac:dyDescent="0.25">
      <c r="A10" s="2" t="s">
        <v>15</v>
      </c>
      <c r="B10" s="4" t="s">
        <v>357</v>
      </c>
      <c r="I10" s="40" t="s">
        <v>339</v>
      </c>
    </row>
    <row r="11" spans="1:9" x14ac:dyDescent="0.25">
      <c r="A11" s="2" t="s">
        <v>16</v>
      </c>
      <c r="B11" s="4" t="s">
        <v>358</v>
      </c>
      <c r="I11" s="40" t="s">
        <v>120</v>
      </c>
    </row>
    <row r="12" spans="1:9" x14ac:dyDescent="0.25">
      <c r="A12" s="2" t="s">
        <v>17</v>
      </c>
      <c r="B12" s="4" t="s">
        <v>18</v>
      </c>
      <c r="I12" s="40" t="s">
        <v>340</v>
      </c>
    </row>
    <row r="13" spans="1:9" x14ac:dyDescent="0.25">
      <c r="I13" s="40" t="s">
        <v>341</v>
      </c>
    </row>
    <row r="14" spans="1:9" x14ac:dyDescent="0.25">
      <c r="I14" s="40" t="s">
        <v>342</v>
      </c>
    </row>
    <row r="15" spans="1:9" x14ac:dyDescent="0.25">
      <c r="I15" s="40" t="s">
        <v>343</v>
      </c>
    </row>
    <row r="16" spans="1:9" x14ac:dyDescent="0.25">
      <c r="I16" s="40" t="s">
        <v>344</v>
      </c>
    </row>
  </sheetData>
  <mergeCells count="3">
    <mergeCell ref="C1:G1"/>
    <mergeCell ref="C2:G2"/>
    <mergeCell ref="A1:A2"/>
  </mergeCells>
  <dataValidations count="1">
    <dataValidation type="list" sqref="B6" xr:uid="{00000000-0002-0000-0100-000000000000}">
      <formula1>"E-commerce,Services"</formula1>
    </dataValidation>
  </dataValidations>
  <hyperlinks>
    <hyperlink ref="I5" location="'Strona główna'!A1" display="Strona główna" xr:uid="{60BBDD9C-AB39-4809-9D4E-C17A50043EB9}"/>
    <hyperlink ref="I6" location="'Dane raportu'!A1" display="Dane raportu" xr:uid="{999A65B2-6673-4E11-8B8D-6B83C6C89B92}"/>
    <hyperlink ref="I7" location="KPI_Dashboard!A1" display="Kpi dashbord " xr:uid="{195C9F45-E48F-41B8-95D0-7ED0BD91BFE9}"/>
    <hyperlink ref="I8" location="'GA4 dane'!A1" display="Dane z Google Analitic 4 " xr:uid="{E307BD28-589D-484D-B75A-03246D0E7386}"/>
    <hyperlink ref="I9" location="'GSC zapytania'!A1" display="Dane z Google search console - zapytania" xr:uid="{E0F669E9-4024-4A16-965E-FDD9F45481CC}"/>
    <hyperlink ref="I10" location="'GSC strony'!A1" display="Dane z Google search console - strony" xr:uid="{2B8694A6-5D07-4C8D-8535-0EBD627CDC15}"/>
    <hyperlink ref="I11" location="'Audyt techniczny'!A1" display="Audyt techniczny" xr:uid="{B05EEFF3-884C-4E91-8AD7-26219CF5BE62}"/>
    <hyperlink ref="I12" location="'Audyt zawartości'!A1" display="Audyt zawartości" xr:uid="{6A961757-0008-4D39-ACCE-545AD4550342}"/>
    <hyperlink ref="I13" location="'Audyt linków '!A1" display="Audyt linków" xr:uid="{6886FC40-EB85-414A-BF8C-EFBD3250A5A3}"/>
    <hyperlink ref="I14" location="'Plan działań'!A1" display="Plan działań" xr:uid="{E0F71661-095A-47BD-8E48-668199B3E019}"/>
    <hyperlink ref="I15" location="'Raport SEO'!A1" display="Raport SEO" xr:uid="{F8829169-EFC5-437F-B184-6E086D36879B}"/>
    <hyperlink ref="I16" location="Słownik!A1" display="Słownik" xr:uid="{08EAEB41-A1A3-4CEF-9C33-C1E7D3CE8E6F}"/>
  </hyperlink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4"/>
  <sheetViews>
    <sheetView showGridLines="0" workbookViewId="0">
      <pane ySplit="8" topLeftCell="A9" activePane="bottomLeft" state="frozen"/>
      <selection pane="bottomLeft" activeCell="M5" sqref="M5:M16"/>
    </sheetView>
  </sheetViews>
  <sheetFormatPr defaultRowHeight="15" x14ac:dyDescent="0.25"/>
  <cols>
    <col min="1" max="1" width="22" customWidth="1"/>
    <col min="2" max="2" width="23.140625" customWidth="1"/>
    <col min="3" max="5" width="20" customWidth="1"/>
    <col min="6" max="6" width="24.5703125" customWidth="1"/>
    <col min="7" max="8" width="20" customWidth="1"/>
    <col min="10" max="10" width="10.42578125" customWidth="1"/>
    <col min="13" max="13" width="38" bestFit="1" customWidth="1"/>
  </cols>
  <sheetData>
    <row r="1" spans="1:13" ht="27.95" customHeight="1" x14ac:dyDescent="0.25">
      <c r="A1" s="43" t="e" vm="1">
        <v>#VALUE!</v>
      </c>
      <c r="B1" s="43"/>
      <c r="C1" s="42" t="s">
        <v>167</v>
      </c>
      <c r="D1" s="42"/>
      <c r="E1" s="42"/>
      <c r="F1" s="42"/>
      <c r="G1" s="42"/>
      <c r="H1" s="42"/>
      <c r="I1" s="42"/>
      <c r="J1" s="42"/>
      <c r="K1" s="42"/>
      <c r="M1" s="29" t="s">
        <v>348</v>
      </c>
    </row>
    <row r="2" spans="1:13" ht="21.95" customHeight="1" x14ac:dyDescent="0.25">
      <c r="A2" s="43"/>
      <c r="B2" s="43"/>
      <c r="C2" s="43" t="s">
        <v>168</v>
      </c>
      <c r="D2" s="43"/>
      <c r="E2" s="43"/>
      <c r="F2" s="43"/>
      <c r="G2" s="43"/>
      <c r="H2" s="43"/>
      <c r="I2" s="43"/>
      <c r="J2" s="43"/>
      <c r="K2" s="43"/>
    </row>
    <row r="4" spans="1:13" x14ac:dyDescent="0.25">
      <c r="A4" s="5" t="s">
        <v>19</v>
      </c>
      <c r="B4" s="3" t="str">
        <f>'Dane raportu'!B4</f>
        <v>Demo</v>
      </c>
    </row>
    <row r="5" spans="1:13" x14ac:dyDescent="0.25">
      <c r="A5" s="5" t="s">
        <v>20</v>
      </c>
      <c r="B5" s="3" t="str">
        <f>'Dane raportu'!B5</f>
        <v>przykład.pl</v>
      </c>
      <c r="M5" s="40" t="s">
        <v>349</v>
      </c>
    </row>
    <row r="6" spans="1:13" x14ac:dyDescent="0.25">
      <c r="A6" s="5" t="s">
        <v>21</v>
      </c>
      <c r="B6" s="38" t="str">
        <f>TEXT('Dane raportu'!B7,"yyyy-mm-dd")&amp;" – "&amp;TEXT('Dane raportu'!B8,"yyyy-mm-dd")</f>
        <v>2025-12-02 – 2025-12-31</v>
      </c>
      <c r="M6" s="40" t="s">
        <v>336</v>
      </c>
    </row>
    <row r="7" spans="1:13" x14ac:dyDescent="0.25">
      <c r="M7" s="40" t="s">
        <v>354</v>
      </c>
    </row>
    <row r="8" spans="1:13" x14ac:dyDescent="0.25">
      <c r="M8" s="40" t="s">
        <v>337</v>
      </c>
    </row>
    <row r="9" spans="1:13" x14ac:dyDescent="0.25">
      <c r="A9" s="59" t="s">
        <v>173</v>
      </c>
      <c r="B9" s="46"/>
      <c r="C9" s="59" t="s">
        <v>175</v>
      </c>
      <c r="D9" s="46"/>
      <c r="E9" s="59" t="s">
        <v>178</v>
      </c>
      <c r="F9" s="46"/>
      <c r="G9" s="59" t="s">
        <v>179</v>
      </c>
      <c r="H9" s="46"/>
      <c r="J9" s="8" t="s">
        <v>171</v>
      </c>
      <c r="K9" s="8" t="s">
        <v>172</v>
      </c>
      <c r="M9" s="40" t="s">
        <v>338</v>
      </c>
    </row>
    <row r="10" spans="1:13" x14ac:dyDescent="0.25">
      <c r="A10" s="56">
        <f>'GSC zapytania'!K5</f>
        <v>83349</v>
      </c>
      <c r="B10" s="49"/>
      <c r="C10" s="56">
        <f>'GSC zapytania'!K6</f>
        <v>764938</v>
      </c>
      <c r="D10" s="49"/>
      <c r="E10" s="57">
        <f>'GSC zapytania'!K7</f>
        <v>0.10896177206518698</v>
      </c>
      <c r="F10" s="49"/>
      <c r="G10" s="58">
        <f>'GSC zapytania'!K8</f>
        <v>10.592609989306318</v>
      </c>
      <c r="H10" s="49"/>
      <c r="J10" s="7" t="s">
        <v>103</v>
      </c>
      <c r="K10" s="7">
        <f>'GSC zapytania'!K5</f>
        <v>83349</v>
      </c>
      <c r="M10" s="40" t="s">
        <v>339</v>
      </c>
    </row>
    <row r="11" spans="1:13" x14ac:dyDescent="0.25">
      <c r="A11" s="53"/>
      <c r="B11" s="55"/>
      <c r="C11" s="53"/>
      <c r="D11" s="55"/>
      <c r="E11" s="53"/>
      <c r="F11" s="55"/>
      <c r="G11" s="53"/>
      <c r="H11" s="55"/>
      <c r="J11" s="7" t="s">
        <v>169</v>
      </c>
      <c r="K11" s="7">
        <f>'GA4 dane'!K5</f>
        <v>23550</v>
      </c>
      <c r="M11" s="40" t="s">
        <v>120</v>
      </c>
    </row>
    <row r="12" spans="1:13" x14ac:dyDescent="0.25">
      <c r="J12" s="7" t="s">
        <v>170</v>
      </c>
      <c r="K12" s="7">
        <f>'GA4 dane'!K8</f>
        <v>408</v>
      </c>
      <c r="M12" s="40" t="s">
        <v>340</v>
      </c>
    </row>
    <row r="13" spans="1:13" x14ac:dyDescent="0.25">
      <c r="A13" s="59" t="s">
        <v>174</v>
      </c>
      <c r="B13" s="46"/>
      <c r="C13" s="59" t="s">
        <v>176</v>
      </c>
      <c r="D13" s="46"/>
      <c r="E13" s="59" t="s">
        <v>177</v>
      </c>
      <c r="F13" s="46"/>
      <c r="G13" s="59" t="s">
        <v>180</v>
      </c>
      <c r="H13" s="46"/>
      <c r="M13" s="40" t="s">
        <v>341</v>
      </c>
    </row>
    <row r="14" spans="1:13" x14ac:dyDescent="0.25">
      <c r="A14" s="56">
        <f>'GA4 dane'!K5</f>
        <v>23550</v>
      </c>
      <c r="B14" s="49"/>
      <c r="C14" s="56">
        <f>'GA4 dane'!K6</f>
        <v>18261</v>
      </c>
      <c r="D14" s="49"/>
      <c r="E14" s="56">
        <f>'GA4 dane'!K8</f>
        <v>408</v>
      </c>
      <c r="F14" s="49"/>
      <c r="G14" s="60">
        <f>'GA4 dane'!K9</f>
        <v>58488.82</v>
      </c>
      <c r="H14" s="61"/>
      <c r="M14" s="40" t="s">
        <v>342</v>
      </c>
    </row>
    <row r="15" spans="1:13" x14ac:dyDescent="0.25">
      <c r="A15" s="53"/>
      <c r="B15" s="55"/>
      <c r="C15" s="53"/>
      <c r="D15" s="55"/>
      <c r="E15" s="53"/>
      <c r="F15" s="55"/>
      <c r="G15" s="62"/>
      <c r="H15" s="63"/>
      <c r="M15" s="40" t="s">
        <v>343</v>
      </c>
    </row>
    <row r="16" spans="1:13" x14ac:dyDescent="0.25">
      <c r="M16" s="40" t="s">
        <v>344</v>
      </c>
    </row>
    <row r="18" spans="1:8" x14ac:dyDescent="0.25">
      <c r="A18" s="44" t="s">
        <v>181</v>
      </c>
      <c r="B18" s="45"/>
      <c r="C18" s="45"/>
      <c r="D18" s="45"/>
      <c r="E18" s="45"/>
      <c r="F18" s="45"/>
      <c r="G18" s="45"/>
      <c r="H18" s="46"/>
    </row>
    <row r="19" spans="1:8" x14ac:dyDescent="0.25">
      <c r="A19" s="47" t="s">
        <v>182</v>
      </c>
      <c r="B19" s="48"/>
      <c r="C19" s="48"/>
      <c r="D19" s="48"/>
      <c r="E19" s="48"/>
      <c r="F19" s="48"/>
      <c r="G19" s="48"/>
      <c r="H19" s="49"/>
    </row>
    <row r="20" spans="1:8" x14ac:dyDescent="0.25">
      <c r="A20" s="50"/>
      <c r="B20" s="51"/>
      <c r="C20" s="51"/>
      <c r="D20" s="51"/>
      <c r="E20" s="51"/>
      <c r="F20" s="51"/>
      <c r="G20" s="51"/>
      <c r="H20" s="52"/>
    </row>
    <row r="21" spans="1:8" x14ac:dyDescent="0.25">
      <c r="A21" s="50"/>
      <c r="B21" s="51"/>
      <c r="C21" s="51"/>
      <c r="D21" s="51"/>
      <c r="E21" s="51"/>
      <c r="F21" s="51"/>
      <c r="G21" s="51"/>
      <c r="H21" s="52"/>
    </row>
    <row r="22" spans="1:8" x14ac:dyDescent="0.25">
      <c r="A22" s="50"/>
      <c r="B22" s="51"/>
      <c r="C22" s="51"/>
      <c r="D22" s="51"/>
      <c r="E22" s="51"/>
      <c r="F22" s="51"/>
      <c r="G22" s="51"/>
      <c r="H22" s="52"/>
    </row>
    <row r="23" spans="1:8" x14ac:dyDescent="0.25">
      <c r="A23" s="50"/>
      <c r="B23" s="51"/>
      <c r="C23" s="51"/>
      <c r="D23" s="51"/>
      <c r="E23" s="51"/>
      <c r="F23" s="51"/>
      <c r="G23" s="51"/>
      <c r="H23" s="52"/>
    </row>
    <row r="24" spans="1:8" x14ac:dyDescent="0.25">
      <c r="A24" s="53"/>
      <c r="B24" s="54"/>
      <c r="C24" s="54"/>
      <c r="D24" s="54"/>
      <c r="E24" s="54"/>
      <c r="F24" s="54"/>
      <c r="G24" s="54"/>
      <c r="H24" s="55"/>
    </row>
  </sheetData>
  <mergeCells count="21">
    <mergeCell ref="A9:B9"/>
    <mergeCell ref="G9:H9"/>
    <mergeCell ref="A1:B2"/>
    <mergeCell ref="A14:B15"/>
    <mergeCell ref="G14:H15"/>
    <mergeCell ref="A10:B11"/>
    <mergeCell ref="E13:F13"/>
    <mergeCell ref="C9:D9"/>
    <mergeCell ref="G13:H13"/>
    <mergeCell ref="E9:F9"/>
    <mergeCell ref="C1:K1"/>
    <mergeCell ref="C2:K2"/>
    <mergeCell ref="A18:H18"/>
    <mergeCell ref="A19:H24"/>
    <mergeCell ref="C14:D15"/>
    <mergeCell ref="E14:F15"/>
    <mergeCell ref="C10:D11"/>
    <mergeCell ref="E10:F11"/>
    <mergeCell ref="G10:H11"/>
    <mergeCell ref="A13:B13"/>
    <mergeCell ref="C13:D13"/>
  </mergeCells>
  <hyperlinks>
    <hyperlink ref="M5" location="'Strona główna'!A1" display="Strona główna" xr:uid="{AAECC9E3-3040-4475-B016-E42E56354AF3}"/>
    <hyperlink ref="M6" location="'Dane raportu'!A1" display="Dane raportu" xr:uid="{1CB0A453-54F8-49A2-BA20-FD9872069431}"/>
    <hyperlink ref="M7" location="KPI_Dashboard!A1" display="Kpi dashbord " xr:uid="{A7E2D9E1-F95D-470B-826F-81E00A6671B4}"/>
    <hyperlink ref="M8" location="'GA4 dane'!A1" display="Dane z Google Analitic 4 " xr:uid="{D6F49337-B5F5-4C73-856A-D7271AFF7466}"/>
    <hyperlink ref="M9" location="'GSC zapytania'!A1" display="Dane z Google search console - zapytania" xr:uid="{AF3EBE8A-4FDD-4D1D-B701-5C57232D43FE}"/>
    <hyperlink ref="M10" location="'GSC strony'!A1" display="Dane z Google search console - strony" xr:uid="{23ECCA40-0595-4DA7-AFC2-04EB7F7AD6C7}"/>
    <hyperlink ref="M11" location="'Audyt techniczny'!A1" display="Audyt techniczny" xr:uid="{308C4B7D-09CB-4C07-A848-B7E8FE972042}"/>
    <hyperlink ref="M12" location="'Audyt zawartości'!A1" display="Audyt zawartości" xr:uid="{E19530AC-14B0-4FC6-83A5-FCA3770F497C}"/>
    <hyperlink ref="M13" location="'Audyt linków '!A1" display="Audyt linków" xr:uid="{158A882F-5E7F-4EC5-BD0E-E6BCAA667C59}"/>
    <hyperlink ref="M14" location="'Plan działań'!A1" display="Plan działań" xr:uid="{7456DCB3-A0E5-4E7F-86F7-6438310449B1}"/>
    <hyperlink ref="M15" location="'Raport SEO'!A1" display="Raport SEO" xr:uid="{7AE066D3-C7CC-4C7C-BB22-393B6C07ED54}"/>
    <hyperlink ref="M16" location="Słownik!A1" display="Słownik" xr:uid="{67497A1D-AEF4-4A12-A16F-7E58BE8074AD}"/>
  </hyperlinks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04"/>
  <sheetViews>
    <sheetView showGridLines="0" zoomScale="85" zoomScaleNormal="85" workbookViewId="0">
      <pane ySplit="4" topLeftCell="A5" activePane="bottomLeft" state="frozen"/>
      <selection pane="bottomLeft" activeCell="M16" sqref="M16"/>
    </sheetView>
  </sheetViews>
  <sheetFormatPr defaultRowHeight="15" x14ac:dyDescent="0.25"/>
  <cols>
    <col min="1" max="3" width="14" customWidth="1"/>
    <col min="4" max="4" width="16" customWidth="1"/>
    <col min="5" max="6" width="14" customWidth="1"/>
    <col min="7" max="7" width="18" customWidth="1"/>
    <col min="8" max="8" width="28.5703125" customWidth="1"/>
    <col min="10" max="10" width="17.5703125" customWidth="1"/>
    <col min="11" max="11" width="11.5703125" customWidth="1"/>
    <col min="13" max="13" width="42.42578125" customWidth="1"/>
  </cols>
  <sheetData>
    <row r="1" spans="1:13" ht="26.25" customHeight="1" x14ac:dyDescent="0.25">
      <c r="A1" s="43" t="e" vm="1">
        <v>#VALUE!</v>
      </c>
      <c r="B1" s="43"/>
      <c r="C1" s="42" t="s">
        <v>238</v>
      </c>
      <c r="D1" s="42"/>
      <c r="E1" s="42"/>
      <c r="F1" s="42"/>
      <c r="G1" s="42"/>
      <c r="H1" s="42"/>
      <c r="I1" s="42"/>
      <c r="J1" s="42"/>
      <c r="K1" s="42"/>
      <c r="M1" s="29" t="s">
        <v>348</v>
      </c>
    </row>
    <row r="2" spans="1:13" ht="15" customHeight="1" x14ac:dyDescent="0.25">
      <c r="A2" s="43"/>
      <c r="B2" s="43"/>
      <c r="C2" s="43" t="s">
        <v>141</v>
      </c>
      <c r="D2" s="43"/>
      <c r="E2" s="43"/>
      <c r="F2" s="43"/>
      <c r="G2" s="43"/>
      <c r="H2" s="43"/>
      <c r="I2" s="43"/>
      <c r="J2" s="43"/>
      <c r="K2" s="43"/>
    </row>
    <row r="4" spans="1:13" ht="30" x14ac:dyDescent="0.25">
      <c r="A4" s="6" t="s">
        <v>32</v>
      </c>
      <c r="B4" s="6" t="s">
        <v>27</v>
      </c>
      <c r="C4" s="6" t="s">
        <v>33</v>
      </c>
      <c r="D4" s="6" t="s">
        <v>34</v>
      </c>
      <c r="E4" s="6" t="s">
        <v>28</v>
      </c>
      <c r="F4" s="6" t="s">
        <v>35</v>
      </c>
      <c r="G4" s="6" t="s">
        <v>36</v>
      </c>
      <c r="H4" s="6" t="s">
        <v>37</v>
      </c>
      <c r="J4" s="59" t="s">
        <v>38</v>
      </c>
      <c r="K4" s="46"/>
    </row>
    <row r="5" spans="1:13" x14ac:dyDescent="0.25">
      <c r="A5" s="18">
        <v>46007</v>
      </c>
      <c r="B5">
        <v>139</v>
      </c>
      <c r="C5">
        <v>124</v>
      </c>
      <c r="D5">
        <v>51</v>
      </c>
      <c r="E5">
        <v>3</v>
      </c>
      <c r="F5">
        <v>0</v>
      </c>
      <c r="H5" t="s">
        <v>127</v>
      </c>
      <c r="J5" s="10" t="s">
        <v>169</v>
      </c>
      <c r="K5" s="11">
        <f>SUM(B5:B1050)</f>
        <v>23550</v>
      </c>
      <c r="M5" s="40" t="s">
        <v>349</v>
      </c>
    </row>
    <row r="6" spans="1:13" ht="30" customHeight="1" x14ac:dyDescent="0.25">
      <c r="A6" s="18">
        <v>45996</v>
      </c>
      <c r="B6">
        <v>87</v>
      </c>
      <c r="C6">
        <v>81</v>
      </c>
      <c r="D6">
        <v>69</v>
      </c>
      <c r="E6">
        <v>0</v>
      </c>
      <c r="F6">
        <v>0</v>
      </c>
      <c r="H6" t="s">
        <v>127</v>
      </c>
      <c r="J6" s="10" t="s">
        <v>350</v>
      </c>
      <c r="K6" s="11">
        <f>SUM(C5:C1050)</f>
        <v>18261</v>
      </c>
      <c r="M6" s="40" t="s">
        <v>336</v>
      </c>
    </row>
    <row r="7" spans="1:13" ht="30" customHeight="1" x14ac:dyDescent="0.25">
      <c r="A7" s="18">
        <v>46017</v>
      </c>
      <c r="B7">
        <v>223</v>
      </c>
      <c r="C7">
        <v>144</v>
      </c>
      <c r="D7">
        <v>160</v>
      </c>
      <c r="E7">
        <v>2</v>
      </c>
      <c r="F7">
        <v>207.3</v>
      </c>
      <c r="H7" t="s">
        <v>135</v>
      </c>
      <c r="J7" s="10" t="s">
        <v>351</v>
      </c>
      <c r="K7" s="11">
        <f>SUM(D5:D1050)</f>
        <v>13581</v>
      </c>
      <c r="M7" s="40" t="s">
        <v>354</v>
      </c>
    </row>
    <row r="8" spans="1:13" ht="30" customHeight="1" x14ac:dyDescent="0.25">
      <c r="A8" s="18">
        <v>46014</v>
      </c>
      <c r="B8">
        <v>67</v>
      </c>
      <c r="C8">
        <v>46</v>
      </c>
      <c r="D8">
        <v>43</v>
      </c>
      <c r="E8">
        <v>1</v>
      </c>
      <c r="F8">
        <v>0</v>
      </c>
      <c r="H8" t="s">
        <v>135</v>
      </c>
      <c r="J8" s="10" t="s">
        <v>170</v>
      </c>
      <c r="K8" s="11">
        <f>SUM(E5:E1050)</f>
        <v>408</v>
      </c>
      <c r="M8" s="40" t="s">
        <v>337</v>
      </c>
    </row>
    <row r="9" spans="1:13" x14ac:dyDescent="0.25">
      <c r="A9" s="18">
        <v>45995</v>
      </c>
      <c r="B9">
        <v>292</v>
      </c>
      <c r="C9">
        <v>243</v>
      </c>
      <c r="D9">
        <v>202</v>
      </c>
      <c r="E9">
        <v>5</v>
      </c>
      <c r="F9">
        <v>448.39</v>
      </c>
      <c r="H9" t="s">
        <v>127</v>
      </c>
      <c r="J9" s="10" t="s">
        <v>352</v>
      </c>
      <c r="K9" s="11">
        <f>SUM(F5:F1050)</f>
        <v>58488.82</v>
      </c>
      <c r="M9" s="40" t="s">
        <v>338</v>
      </c>
    </row>
    <row r="10" spans="1:13" ht="30" customHeight="1" x14ac:dyDescent="0.25">
      <c r="A10" s="18">
        <v>46011</v>
      </c>
      <c r="B10">
        <v>32</v>
      </c>
      <c r="C10">
        <v>21</v>
      </c>
      <c r="D10">
        <v>14</v>
      </c>
      <c r="E10">
        <v>1</v>
      </c>
      <c r="F10">
        <v>0</v>
      </c>
      <c r="H10" t="s">
        <v>127</v>
      </c>
      <c r="J10" s="10" t="s">
        <v>353</v>
      </c>
      <c r="K10" s="12">
        <f>IFERROR(K6/K5,0)</f>
        <v>0.77541401273885346</v>
      </c>
      <c r="M10" s="40" t="s">
        <v>339</v>
      </c>
    </row>
    <row r="11" spans="1:13" x14ac:dyDescent="0.25">
      <c r="A11" s="18">
        <v>46015</v>
      </c>
      <c r="B11">
        <v>369</v>
      </c>
      <c r="C11">
        <v>250</v>
      </c>
      <c r="D11">
        <v>180</v>
      </c>
      <c r="E11">
        <v>3</v>
      </c>
      <c r="F11">
        <v>114.77</v>
      </c>
      <c r="H11" t="s">
        <v>135</v>
      </c>
      <c r="M11" s="40" t="s">
        <v>120</v>
      </c>
    </row>
    <row r="12" spans="1:13" x14ac:dyDescent="0.25">
      <c r="A12" s="18">
        <v>45999</v>
      </c>
      <c r="B12">
        <v>127</v>
      </c>
      <c r="C12">
        <v>102</v>
      </c>
      <c r="D12">
        <v>59</v>
      </c>
      <c r="E12">
        <v>3</v>
      </c>
      <c r="F12">
        <v>1325.37</v>
      </c>
      <c r="H12" t="s">
        <v>131</v>
      </c>
      <c r="M12" s="40" t="s">
        <v>340</v>
      </c>
    </row>
    <row r="13" spans="1:13" x14ac:dyDescent="0.25">
      <c r="A13" s="18">
        <v>46020</v>
      </c>
      <c r="B13">
        <v>253</v>
      </c>
      <c r="C13">
        <v>167</v>
      </c>
      <c r="D13">
        <v>156</v>
      </c>
      <c r="E13">
        <v>3</v>
      </c>
      <c r="F13">
        <v>0</v>
      </c>
      <c r="H13" t="s">
        <v>131</v>
      </c>
      <c r="M13" s="40" t="s">
        <v>341</v>
      </c>
    </row>
    <row r="14" spans="1:13" x14ac:dyDescent="0.25">
      <c r="A14" s="18">
        <v>46017</v>
      </c>
      <c r="B14">
        <v>413</v>
      </c>
      <c r="C14">
        <v>361</v>
      </c>
      <c r="D14">
        <v>162</v>
      </c>
      <c r="E14">
        <v>10</v>
      </c>
      <c r="F14">
        <v>2380.4299999999998</v>
      </c>
      <c r="H14" t="s">
        <v>127</v>
      </c>
      <c r="M14" s="40" t="s">
        <v>342</v>
      </c>
    </row>
    <row r="15" spans="1:13" x14ac:dyDescent="0.25">
      <c r="A15" s="18">
        <v>46006</v>
      </c>
      <c r="B15">
        <v>352</v>
      </c>
      <c r="C15">
        <v>317</v>
      </c>
      <c r="D15">
        <v>265</v>
      </c>
      <c r="E15">
        <v>3</v>
      </c>
      <c r="F15">
        <v>762.72</v>
      </c>
      <c r="H15" t="s">
        <v>135</v>
      </c>
      <c r="M15" s="40" t="s">
        <v>343</v>
      </c>
    </row>
    <row r="16" spans="1:13" x14ac:dyDescent="0.25">
      <c r="A16" s="18">
        <v>46015</v>
      </c>
      <c r="B16">
        <v>343</v>
      </c>
      <c r="C16">
        <v>210</v>
      </c>
      <c r="D16">
        <v>191</v>
      </c>
      <c r="E16">
        <v>5</v>
      </c>
      <c r="F16">
        <v>0</v>
      </c>
      <c r="H16" t="s">
        <v>131</v>
      </c>
      <c r="M16" s="40" t="s">
        <v>344</v>
      </c>
    </row>
    <row r="17" spans="1:8" x14ac:dyDescent="0.25">
      <c r="A17" s="18">
        <v>46000</v>
      </c>
      <c r="B17">
        <v>130</v>
      </c>
      <c r="C17">
        <v>102</v>
      </c>
      <c r="D17">
        <v>72</v>
      </c>
      <c r="E17">
        <v>1</v>
      </c>
      <c r="F17">
        <v>0</v>
      </c>
      <c r="H17" t="s">
        <v>137</v>
      </c>
    </row>
    <row r="18" spans="1:8" x14ac:dyDescent="0.25">
      <c r="A18" s="18">
        <v>46017</v>
      </c>
      <c r="B18">
        <v>162</v>
      </c>
      <c r="C18">
        <v>142</v>
      </c>
      <c r="D18">
        <v>64</v>
      </c>
      <c r="E18">
        <v>1</v>
      </c>
      <c r="F18">
        <v>0</v>
      </c>
      <c r="H18" t="s">
        <v>127</v>
      </c>
    </row>
    <row r="19" spans="1:8" x14ac:dyDescent="0.25">
      <c r="A19" s="18">
        <v>46006</v>
      </c>
      <c r="B19">
        <v>144</v>
      </c>
      <c r="C19">
        <v>136</v>
      </c>
      <c r="D19">
        <v>95</v>
      </c>
      <c r="E19">
        <v>4</v>
      </c>
      <c r="F19">
        <v>204.51</v>
      </c>
      <c r="H19" t="s">
        <v>137</v>
      </c>
    </row>
    <row r="20" spans="1:8" x14ac:dyDescent="0.25">
      <c r="A20" s="18">
        <v>46002</v>
      </c>
      <c r="B20">
        <v>296</v>
      </c>
      <c r="C20">
        <v>206</v>
      </c>
      <c r="D20">
        <v>212</v>
      </c>
      <c r="E20">
        <v>3</v>
      </c>
      <c r="F20">
        <v>0</v>
      </c>
      <c r="H20" t="s">
        <v>127</v>
      </c>
    </row>
    <row r="21" spans="1:8" x14ac:dyDescent="0.25">
      <c r="A21" s="18">
        <v>46018</v>
      </c>
      <c r="B21">
        <v>329</v>
      </c>
      <c r="C21">
        <v>217</v>
      </c>
      <c r="D21">
        <v>208</v>
      </c>
      <c r="E21">
        <v>9</v>
      </c>
      <c r="F21">
        <v>2452.77</v>
      </c>
      <c r="H21" t="s">
        <v>127</v>
      </c>
    </row>
    <row r="22" spans="1:8" x14ac:dyDescent="0.25">
      <c r="A22" s="18">
        <v>46000</v>
      </c>
      <c r="B22">
        <v>419</v>
      </c>
      <c r="C22">
        <v>380</v>
      </c>
      <c r="D22">
        <v>192</v>
      </c>
      <c r="E22">
        <v>7</v>
      </c>
      <c r="F22">
        <v>2415.11</v>
      </c>
      <c r="H22" t="s">
        <v>127</v>
      </c>
    </row>
    <row r="23" spans="1:8" x14ac:dyDescent="0.25">
      <c r="A23" s="18">
        <v>45999</v>
      </c>
      <c r="B23">
        <v>335</v>
      </c>
      <c r="C23">
        <v>308</v>
      </c>
      <c r="D23">
        <v>236</v>
      </c>
      <c r="E23">
        <v>1</v>
      </c>
      <c r="F23">
        <v>950.47</v>
      </c>
      <c r="H23" t="s">
        <v>131</v>
      </c>
    </row>
    <row r="24" spans="1:8" x14ac:dyDescent="0.25">
      <c r="A24" s="18">
        <v>45998</v>
      </c>
      <c r="B24">
        <v>55</v>
      </c>
      <c r="C24">
        <v>37</v>
      </c>
      <c r="D24">
        <v>23</v>
      </c>
      <c r="E24">
        <v>1</v>
      </c>
      <c r="F24">
        <v>0</v>
      </c>
      <c r="H24" t="s">
        <v>137</v>
      </c>
    </row>
    <row r="25" spans="1:8" x14ac:dyDescent="0.25">
      <c r="A25" s="18">
        <v>45996</v>
      </c>
      <c r="B25">
        <v>324</v>
      </c>
      <c r="C25">
        <v>244</v>
      </c>
      <c r="D25">
        <v>234</v>
      </c>
      <c r="E25">
        <v>1</v>
      </c>
      <c r="F25">
        <v>0</v>
      </c>
      <c r="H25" t="s">
        <v>127</v>
      </c>
    </row>
    <row r="26" spans="1:8" x14ac:dyDescent="0.25">
      <c r="A26" s="18">
        <v>46008</v>
      </c>
      <c r="B26">
        <v>280</v>
      </c>
      <c r="C26">
        <v>238</v>
      </c>
      <c r="D26">
        <v>171</v>
      </c>
      <c r="E26">
        <v>7</v>
      </c>
      <c r="F26">
        <v>1480.11</v>
      </c>
      <c r="H26" t="s">
        <v>131</v>
      </c>
    </row>
    <row r="27" spans="1:8" x14ac:dyDescent="0.25">
      <c r="A27" s="18">
        <v>45999</v>
      </c>
      <c r="B27">
        <v>319</v>
      </c>
      <c r="C27">
        <v>286</v>
      </c>
      <c r="D27">
        <v>153</v>
      </c>
      <c r="E27">
        <v>1</v>
      </c>
      <c r="F27">
        <v>170.57</v>
      </c>
      <c r="H27" t="s">
        <v>127</v>
      </c>
    </row>
    <row r="28" spans="1:8" x14ac:dyDescent="0.25">
      <c r="A28" s="18">
        <v>46004</v>
      </c>
      <c r="B28">
        <v>270</v>
      </c>
      <c r="C28">
        <v>178</v>
      </c>
      <c r="D28">
        <v>157</v>
      </c>
      <c r="E28">
        <v>6</v>
      </c>
      <c r="F28">
        <v>607.80999999999995</v>
      </c>
      <c r="H28" t="s">
        <v>127</v>
      </c>
    </row>
    <row r="29" spans="1:8" x14ac:dyDescent="0.25">
      <c r="A29" s="18">
        <v>45992</v>
      </c>
      <c r="B29">
        <v>74</v>
      </c>
      <c r="C29">
        <v>62</v>
      </c>
      <c r="D29">
        <v>47</v>
      </c>
      <c r="E29">
        <v>0</v>
      </c>
      <c r="F29">
        <v>0</v>
      </c>
      <c r="H29" t="s">
        <v>127</v>
      </c>
    </row>
    <row r="30" spans="1:8" x14ac:dyDescent="0.25">
      <c r="A30" s="18">
        <v>46003</v>
      </c>
      <c r="B30">
        <v>63</v>
      </c>
      <c r="C30">
        <v>56</v>
      </c>
      <c r="D30">
        <v>29</v>
      </c>
      <c r="E30">
        <v>1</v>
      </c>
      <c r="F30">
        <v>399.68</v>
      </c>
      <c r="H30" t="s">
        <v>127</v>
      </c>
    </row>
    <row r="31" spans="1:8" x14ac:dyDescent="0.25">
      <c r="A31" s="18">
        <v>46015</v>
      </c>
      <c r="B31">
        <v>235</v>
      </c>
      <c r="C31">
        <v>186</v>
      </c>
      <c r="D31">
        <v>172</v>
      </c>
      <c r="E31">
        <v>7</v>
      </c>
      <c r="F31">
        <v>0</v>
      </c>
      <c r="H31" t="s">
        <v>127</v>
      </c>
    </row>
    <row r="32" spans="1:8" x14ac:dyDescent="0.25">
      <c r="A32" s="18">
        <v>46018</v>
      </c>
      <c r="B32">
        <v>59</v>
      </c>
      <c r="C32">
        <v>39</v>
      </c>
      <c r="D32">
        <v>32</v>
      </c>
      <c r="E32">
        <v>1</v>
      </c>
      <c r="F32">
        <v>0</v>
      </c>
      <c r="H32" t="s">
        <v>135</v>
      </c>
    </row>
    <row r="33" spans="1:8" x14ac:dyDescent="0.25">
      <c r="A33" s="18">
        <v>45998</v>
      </c>
      <c r="B33">
        <v>151</v>
      </c>
      <c r="C33">
        <v>92</v>
      </c>
      <c r="D33">
        <v>113</v>
      </c>
      <c r="E33">
        <v>3</v>
      </c>
      <c r="F33">
        <v>374.44</v>
      </c>
      <c r="H33" t="s">
        <v>131</v>
      </c>
    </row>
    <row r="34" spans="1:8" x14ac:dyDescent="0.25">
      <c r="A34" s="18">
        <v>46011</v>
      </c>
      <c r="B34">
        <v>433</v>
      </c>
      <c r="C34">
        <v>302</v>
      </c>
      <c r="D34">
        <v>314</v>
      </c>
      <c r="E34">
        <v>10</v>
      </c>
      <c r="F34">
        <v>0</v>
      </c>
      <c r="H34" t="s">
        <v>135</v>
      </c>
    </row>
    <row r="35" spans="1:8" x14ac:dyDescent="0.25">
      <c r="A35" s="18">
        <v>46020</v>
      </c>
      <c r="B35">
        <v>416</v>
      </c>
      <c r="C35">
        <v>367</v>
      </c>
      <c r="D35">
        <v>164</v>
      </c>
      <c r="E35">
        <v>2</v>
      </c>
      <c r="F35">
        <v>439</v>
      </c>
      <c r="H35" t="s">
        <v>131</v>
      </c>
    </row>
    <row r="36" spans="1:8" x14ac:dyDescent="0.25">
      <c r="A36" s="18">
        <v>46004</v>
      </c>
      <c r="B36">
        <v>355</v>
      </c>
      <c r="C36">
        <v>219</v>
      </c>
      <c r="D36">
        <v>227</v>
      </c>
      <c r="E36">
        <v>9</v>
      </c>
      <c r="F36">
        <v>5594.28</v>
      </c>
      <c r="H36" t="s">
        <v>127</v>
      </c>
    </row>
    <row r="37" spans="1:8" x14ac:dyDescent="0.25">
      <c r="A37" s="18">
        <v>45997</v>
      </c>
      <c r="B37">
        <v>305</v>
      </c>
      <c r="C37">
        <v>184</v>
      </c>
      <c r="D37">
        <v>149</v>
      </c>
      <c r="E37">
        <v>8</v>
      </c>
      <c r="F37">
        <v>1579.23</v>
      </c>
      <c r="H37" t="s">
        <v>137</v>
      </c>
    </row>
    <row r="38" spans="1:8" x14ac:dyDescent="0.25">
      <c r="A38" s="18">
        <v>46016</v>
      </c>
      <c r="B38">
        <v>156</v>
      </c>
      <c r="C38">
        <v>113</v>
      </c>
      <c r="D38">
        <v>108</v>
      </c>
      <c r="E38">
        <v>1</v>
      </c>
      <c r="F38">
        <v>66.510000000000005</v>
      </c>
      <c r="H38" t="s">
        <v>135</v>
      </c>
    </row>
    <row r="39" spans="1:8" x14ac:dyDescent="0.25">
      <c r="A39" s="18">
        <v>46016</v>
      </c>
      <c r="B39">
        <v>74</v>
      </c>
      <c r="C39">
        <v>46</v>
      </c>
      <c r="D39">
        <v>44</v>
      </c>
      <c r="E39">
        <v>1</v>
      </c>
      <c r="F39">
        <v>0</v>
      </c>
      <c r="H39" t="s">
        <v>137</v>
      </c>
    </row>
    <row r="40" spans="1:8" x14ac:dyDescent="0.25">
      <c r="A40" s="18">
        <v>46015</v>
      </c>
      <c r="B40">
        <v>186</v>
      </c>
      <c r="C40">
        <v>121</v>
      </c>
      <c r="D40">
        <v>103</v>
      </c>
      <c r="E40">
        <v>2</v>
      </c>
      <c r="F40">
        <v>0</v>
      </c>
      <c r="H40" t="s">
        <v>127</v>
      </c>
    </row>
    <row r="41" spans="1:8" x14ac:dyDescent="0.25">
      <c r="A41" s="18">
        <v>46013</v>
      </c>
      <c r="B41">
        <v>393</v>
      </c>
      <c r="C41">
        <v>239</v>
      </c>
      <c r="D41">
        <v>296</v>
      </c>
      <c r="E41">
        <v>9</v>
      </c>
      <c r="F41">
        <v>1403.1</v>
      </c>
      <c r="H41" t="s">
        <v>131</v>
      </c>
    </row>
    <row r="42" spans="1:8" x14ac:dyDescent="0.25">
      <c r="A42" s="18">
        <v>46008</v>
      </c>
      <c r="B42">
        <v>218</v>
      </c>
      <c r="C42">
        <v>171</v>
      </c>
      <c r="D42">
        <v>82</v>
      </c>
      <c r="E42">
        <v>1</v>
      </c>
      <c r="F42">
        <v>86.21</v>
      </c>
      <c r="H42" t="s">
        <v>127</v>
      </c>
    </row>
    <row r="43" spans="1:8" x14ac:dyDescent="0.25">
      <c r="A43" s="18">
        <v>46019</v>
      </c>
      <c r="B43">
        <v>169</v>
      </c>
      <c r="C43">
        <v>143</v>
      </c>
      <c r="D43">
        <v>102</v>
      </c>
      <c r="E43">
        <v>3</v>
      </c>
      <c r="F43">
        <v>0</v>
      </c>
      <c r="H43" t="s">
        <v>127</v>
      </c>
    </row>
    <row r="44" spans="1:8" x14ac:dyDescent="0.25">
      <c r="A44" s="18">
        <v>46021</v>
      </c>
      <c r="B44">
        <v>64</v>
      </c>
      <c r="C44">
        <v>48</v>
      </c>
      <c r="D44">
        <v>32</v>
      </c>
      <c r="E44">
        <v>2</v>
      </c>
      <c r="F44">
        <v>348.12</v>
      </c>
      <c r="H44" t="s">
        <v>140</v>
      </c>
    </row>
    <row r="45" spans="1:8" x14ac:dyDescent="0.25">
      <c r="A45" s="18">
        <v>45992</v>
      </c>
      <c r="B45">
        <v>155</v>
      </c>
      <c r="C45">
        <v>100</v>
      </c>
      <c r="D45">
        <v>57</v>
      </c>
      <c r="E45">
        <v>3</v>
      </c>
      <c r="F45">
        <v>677.15</v>
      </c>
      <c r="H45" t="s">
        <v>127</v>
      </c>
    </row>
    <row r="46" spans="1:8" x14ac:dyDescent="0.25">
      <c r="A46" s="18">
        <v>45994</v>
      </c>
      <c r="B46">
        <v>229</v>
      </c>
      <c r="C46">
        <v>164</v>
      </c>
      <c r="D46">
        <v>158</v>
      </c>
      <c r="E46">
        <v>1</v>
      </c>
      <c r="F46">
        <v>348.55</v>
      </c>
      <c r="H46" t="s">
        <v>127</v>
      </c>
    </row>
    <row r="47" spans="1:8" x14ac:dyDescent="0.25">
      <c r="A47" s="18">
        <v>46016</v>
      </c>
      <c r="B47">
        <v>217</v>
      </c>
      <c r="C47">
        <v>175</v>
      </c>
      <c r="D47">
        <v>131</v>
      </c>
      <c r="E47">
        <v>5</v>
      </c>
      <c r="F47">
        <v>459.17</v>
      </c>
      <c r="H47" t="s">
        <v>135</v>
      </c>
    </row>
    <row r="48" spans="1:8" x14ac:dyDescent="0.25">
      <c r="A48" s="18">
        <v>46001</v>
      </c>
      <c r="B48">
        <v>120</v>
      </c>
      <c r="C48">
        <v>112</v>
      </c>
      <c r="D48">
        <v>90</v>
      </c>
      <c r="E48">
        <v>1</v>
      </c>
      <c r="F48">
        <v>158.72999999999999</v>
      </c>
      <c r="H48" t="s">
        <v>140</v>
      </c>
    </row>
    <row r="49" spans="1:8" x14ac:dyDescent="0.25">
      <c r="A49" s="18">
        <v>46006</v>
      </c>
      <c r="B49">
        <v>200</v>
      </c>
      <c r="C49">
        <v>189</v>
      </c>
      <c r="D49">
        <v>124</v>
      </c>
      <c r="E49">
        <v>5</v>
      </c>
      <c r="F49">
        <v>1030.05</v>
      </c>
      <c r="H49" t="s">
        <v>131</v>
      </c>
    </row>
    <row r="50" spans="1:8" x14ac:dyDescent="0.25">
      <c r="A50" s="18">
        <v>45998</v>
      </c>
      <c r="B50">
        <v>189</v>
      </c>
      <c r="C50">
        <v>129</v>
      </c>
      <c r="D50">
        <v>95</v>
      </c>
      <c r="E50">
        <v>3</v>
      </c>
      <c r="F50">
        <v>857.65</v>
      </c>
      <c r="H50" t="s">
        <v>129</v>
      </c>
    </row>
    <row r="51" spans="1:8" x14ac:dyDescent="0.25">
      <c r="A51" s="18">
        <v>45996</v>
      </c>
      <c r="B51">
        <v>49</v>
      </c>
      <c r="C51">
        <v>30</v>
      </c>
      <c r="D51">
        <v>39</v>
      </c>
      <c r="E51">
        <v>0</v>
      </c>
      <c r="F51">
        <v>0</v>
      </c>
      <c r="H51" t="s">
        <v>140</v>
      </c>
    </row>
    <row r="52" spans="1:8" x14ac:dyDescent="0.25">
      <c r="A52" s="18">
        <v>46006</v>
      </c>
      <c r="B52">
        <v>302</v>
      </c>
      <c r="C52">
        <v>269</v>
      </c>
      <c r="D52">
        <v>121</v>
      </c>
      <c r="E52">
        <v>7</v>
      </c>
      <c r="F52">
        <v>0</v>
      </c>
      <c r="H52" t="s">
        <v>127</v>
      </c>
    </row>
    <row r="53" spans="1:8" x14ac:dyDescent="0.25">
      <c r="A53" s="18">
        <v>46001</v>
      </c>
      <c r="B53">
        <v>340</v>
      </c>
      <c r="C53">
        <v>314</v>
      </c>
      <c r="D53">
        <v>127</v>
      </c>
      <c r="E53">
        <v>8</v>
      </c>
      <c r="F53">
        <v>0</v>
      </c>
      <c r="H53" t="s">
        <v>127</v>
      </c>
    </row>
    <row r="54" spans="1:8" x14ac:dyDescent="0.25">
      <c r="A54" s="18">
        <v>46015</v>
      </c>
      <c r="B54">
        <v>272</v>
      </c>
      <c r="C54">
        <v>207</v>
      </c>
      <c r="D54">
        <v>185</v>
      </c>
      <c r="E54">
        <v>6</v>
      </c>
      <c r="F54">
        <v>236.77</v>
      </c>
      <c r="H54" t="s">
        <v>127</v>
      </c>
    </row>
    <row r="55" spans="1:8" x14ac:dyDescent="0.25">
      <c r="A55" s="18">
        <v>45995</v>
      </c>
      <c r="B55">
        <v>210</v>
      </c>
      <c r="C55">
        <v>183</v>
      </c>
      <c r="D55">
        <v>109</v>
      </c>
      <c r="E55">
        <v>6</v>
      </c>
      <c r="F55">
        <v>0</v>
      </c>
      <c r="H55" t="s">
        <v>127</v>
      </c>
    </row>
    <row r="56" spans="1:8" x14ac:dyDescent="0.25">
      <c r="A56" s="18">
        <v>45995</v>
      </c>
      <c r="B56">
        <v>234</v>
      </c>
      <c r="C56">
        <v>211</v>
      </c>
      <c r="D56">
        <v>120</v>
      </c>
      <c r="E56">
        <v>2</v>
      </c>
      <c r="F56">
        <v>219.1</v>
      </c>
      <c r="H56" t="s">
        <v>135</v>
      </c>
    </row>
    <row r="57" spans="1:8" x14ac:dyDescent="0.25">
      <c r="A57" s="18">
        <v>46000</v>
      </c>
      <c r="B57">
        <v>246</v>
      </c>
      <c r="C57">
        <v>200</v>
      </c>
      <c r="D57">
        <v>183</v>
      </c>
      <c r="E57">
        <v>2</v>
      </c>
      <c r="F57">
        <v>793.56</v>
      </c>
      <c r="H57" t="s">
        <v>137</v>
      </c>
    </row>
    <row r="58" spans="1:8" x14ac:dyDescent="0.25">
      <c r="A58" s="18">
        <v>46011</v>
      </c>
      <c r="B58">
        <v>32</v>
      </c>
      <c r="C58">
        <v>29</v>
      </c>
      <c r="D58">
        <v>16</v>
      </c>
      <c r="E58">
        <v>0</v>
      </c>
      <c r="F58">
        <v>0</v>
      </c>
      <c r="H58" t="s">
        <v>127</v>
      </c>
    </row>
    <row r="59" spans="1:8" x14ac:dyDescent="0.25">
      <c r="A59" s="18">
        <v>46008</v>
      </c>
      <c r="B59">
        <v>154</v>
      </c>
      <c r="C59">
        <v>94</v>
      </c>
      <c r="D59">
        <v>116</v>
      </c>
      <c r="E59">
        <v>3</v>
      </c>
      <c r="F59">
        <v>291</v>
      </c>
      <c r="H59" t="s">
        <v>131</v>
      </c>
    </row>
    <row r="60" spans="1:8" x14ac:dyDescent="0.25">
      <c r="A60" s="18">
        <v>45993</v>
      </c>
      <c r="B60">
        <v>438</v>
      </c>
      <c r="C60">
        <v>304</v>
      </c>
      <c r="D60">
        <v>280</v>
      </c>
      <c r="E60">
        <v>6</v>
      </c>
      <c r="F60">
        <v>0</v>
      </c>
      <c r="H60" t="s">
        <v>131</v>
      </c>
    </row>
    <row r="61" spans="1:8" x14ac:dyDescent="0.25">
      <c r="A61" s="18">
        <v>45992</v>
      </c>
      <c r="B61">
        <v>126</v>
      </c>
      <c r="C61">
        <v>88</v>
      </c>
      <c r="D61">
        <v>63</v>
      </c>
      <c r="E61">
        <v>2</v>
      </c>
      <c r="F61">
        <v>295.63</v>
      </c>
      <c r="H61" t="s">
        <v>131</v>
      </c>
    </row>
    <row r="62" spans="1:8" x14ac:dyDescent="0.25">
      <c r="A62" s="18">
        <v>46008</v>
      </c>
      <c r="B62">
        <v>130</v>
      </c>
      <c r="C62">
        <v>83</v>
      </c>
      <c r="D62">
        <v>49</v>
      </c>
      <c r="E62">
        <v>2</v>
      </c>
      <c r="F62">
        <v>0</v>
      </c>
      <c r="H62" t="s">
        <v>127</v>
      </c>
    </row>
    <row r="63" spans="1:8" x14ac:dyDescent="0.25">
      <c r="A63" s="18">
        <v>46014</v>
      </c>
      <c r="B63">
        <v>392</v>
      </c>
      <c r="C63">
        <v>360</v>
      </c>
      <c r="D63">
        <v>180</v>
      </c>
      <c r="E63">
        <v>4</v>
      </c>
      <c r="F63">
        <v>0</v>
      </c>
      <c r="H63" t="s">
        <v>127</v>
      </c>
    </row>
    <row r="64" spans="1:8" x14ac:dyDescent="0.25">
      <c r="A64" s="18">
        <v>46021</v>
      </c>
      <c r="B64">
        <v>369</v>
      </c>
      <c r="C64">
        <v>225</v>
      </c>
      <c r="D64">
        <v>290</v>
      </c>
      <c r="E64">
        <v>1</v>
      </c>
      <c r="F64">
        <v>4.7300000000000004</v>
      </c>
      <c r="H64" t="s">
        <v>131</v>
      </c>
    </row>
    <row r="65" spans="1:8" x14ac:dyDescent="0.25">
      <c r="A65" s="18">
        <v>46004</v>
      </c>
      <c r="B65">
        <v>254</v>
      </c>
      <c r="C65">
        <v>212</v>
      </c>
      <c r="D65">
        <v>135</v>
      </c>
      <c r="E65">
        <v>4</v>
      </c>
      <c r="F65">
        <v>0</v>
      </c>
      <c r="H65" t="s">
        <v>135</v>
      </c>
    </row>
    <row r="66" spans="1:8" x14ac:dyDescent="0.25">
      <c r="A66" s="18">
        <v>46020</v>
      </c>
      <c r="B66">
        <v>37</v>
      </c>
      <c r="C66">
        <v>23</v>
      </c>
      <c r="D66">
        <v>16</v>
      </c>
      <c r="E66">
        <v>0</v>
      </c>
      <c r="F66">
        <v>0</v>
      </c>
      <c r="H66" t="s">
        <v>127</v>
      </c>
    </row>
    <row r="67" spans="1:8" x14ac:dyDescent="0.25">
      <c r="A67" s="18">
        <v>46020</v>
      </c>
      <c r="B67">
        <v>25</v>
      </c>
      <c r="C67">
        <v>18</v>
      </c>
      <c r="D67">
        <v>12</v>
      </c>
      <c r="E67">
        <v>0</v>
      </c>
      <c r="F67">
        <v>0</v>
      </c>
      <c r="H67" t="s">
        <v>127</v>
      </c>
    </row>
    <row r="68" spans="1:8" x14ac:dyDescent="0.25">
      <c r="A68" s="18">
        <v>45999</v>
      </c>
      <c r="B68">
        <v>355</v>
      </c>
      <c r="C68">
        <v>265</v>
      </c>
      <c r="D68">
        <v>268</v>
      </c>
      <c r="E68">
        <v>10</v>
      </c>
      <c r="F68">
        <v>0</v>
      </c>
      <c r="H68" t="s">
        <v>127</v>
      </c>
    </row>
    <row r="69" spans="1:8" x14ac:dyDescent="0.25">
      <c r="A69" s="18">
        <v>46015</v>
      </c>
      <c r="B69">
        <v>69</v>
      </c>
      <c r="C69">
        <v>46</v>
      </c>
      <c r="D69">
        <v>29</v>
      </c>
      <c r="E69">
        <v>0</v>
      </c>
      <c r="F69">
        <v>0</v>
      </c>
      <c r="H69" t="s">
        <v>129</v>
      </c>
    </row>
    <row r="70" spans="1:8" x14ac:dyDescent="0.25">
      <c r="A70" s="18">
        <v>46002</v>
      </c>
      <c r="B70">
        <v>352</v>
      </c>
      <c r="C70">
        <v>275</v>
      </c>
      <c r="D70">
        <v>246</v>
      </c>
      <c r="E70">
        <v>7</v>
      </c>
      <c r="F70">
        <v>0</v>
      </c>
      <c r="H70" t="s">
        <v>131</v>
      </c>
    </row>
    <row r="71" spans="1:8" x14ac:dyDescent="0.25">
      <c r="A71" s="18">
        <v>46001</v>
      </c>
      <c r="B71">
        <v>125</v>
      </c>
      <c r="C71">
        <v>98</v>
      </c>
      <c r="D71">
        <v>51</v>
      </c>
      <c r="E71">
        <v>3</v>
      </c>
      <c r="F71">
        <v>0</v>
      </c>
      <c r="H71" t="s">
        <v>129</v>
      </c>
    </row>
    <row r="72" spans="1:8" x14ac:dyDescent="0.25">
      <c r="A72" s="18">
        <v>45995</v>
      </c>
      <c r="B72">
        <v>202</v>
      </c>
      <c r="C72">
        <v>144</v>
      </c>
      <c r="D72">
        <v>158</v>
      </c>
      <c r="E72">
        <v>2</v>
      </c>
      <c r="F72">
        <v>198.61</v>
      </c>
      <c r="H72" t="s">
        <v>131</v>
      </c>
    </row>
    <row r="73" spans="1:8" x14ac:dyDescent="0.25">
      <c r="A73" s="18">
        <v>45992</v>
      </c>
      <c r="B73">
        <v>195</v>
      </c>
      <c r="C73">
        <v>167</v>
      </c>
      <c r="D73">
        <v>115</v>
      </c>
      <c r="E73">
        <v>3</v>
      </c>
      <c r="F73">
        <v>0</v>
      </c>
      <c r="H73" t="s">
        <v>127</v>
      </c>
    </row>
    <row r="74" spans="1:8" x14ac:dyDescent="0.25">
      <c r="A74" s="18">
        <v>46021</v>
      </c>
      <c r="B74">
        <v>441</v>
      </c>
      <c r="C74">
        <v>289</v>
      </c>
      <c r="D74">
        <v>163</v>
      </c>
      <c r="E74">
        <v>13</v>
      </c>
      <c r="F74">
        <v>1876.87</v>
      </c>
      <c r="H74" t="s">
        <v>131</v>
      </c>
    </row>
    <row r="75" spans="1:8" x14ac:dyDescent="0.25">
      <c r="A75" s="18">
        <v>45999</v>
      </c>
      <c r="B75">
        <v>107</v>
      </c>
      <c r="C75">
        <v>71</v>
      </c>
      <c r="D75">
        <v>82</v>
      </c>
      <c r="E75">
        <v>1</v>
      </c>
      <c r="F75">
        <v>0</v>
      </c>
      <c r="H75" t="s">
        <v>127</v>
      </c>
    </row>
    <row r="76" spans="1:8" x14ac:dyDescent="0.25">
      <c r="A76" s="18">
        <v>46015</v>
      </c>
      <c r="B76">
        <v>169</v>
      </c>
      <c r="C76">
        <v>122</v>
      </c>
      <c r="D76">
        <v>86</v>
      </c>
      <c r="E76">
        <v>4</v>
      </c>
      <c r="F76">
        <v>387.97</v>
      </c>
      <c r="H76" t="s">
        <v>131</v>
      </c>
    </row>
    <row r="77" spans="1:8" x14ac:dyDescent="0.25">
      <c r="A77" s="18">
        <v>46020</v>
      </c>
      <c r="B77">
        <v>280</v>
      </c>
      <c r="C77">
        <v>205</v>
      </c>
      <c r="D77">
        <v>190</v>
      </c>
      <c r="E77">
        <v>7</v>
      </c>
      <c r="F77">
        <v>2435.2600000000002</v>
      </c>
      <c r="H77" t="s">
        <v>127</v>
      </c>
    </row>
    <row r="78" spans="1:8" x14ac:dyDescent="0.25">
      <c r="A78" s="18">
        <v>46015</v>
      </c>
      <c r="B78">
        <v>96</v>
      </c>
      <c r="C78">
        <v>65</v>
      </c>
      <c r="D78">
        <v>56</v>
      </c>
      <c r="E78">
        <v>1</v>
      </c>
      <c r="F78">
        <v>0</v>
      </c>
      <c r="H78" t="s">
        <v>127</v>
      </c>
    </row>
    <row r="79" spans="1:8" x14ac:dyDescent="0.25">
      <c r="A79" s="18">
        <v>45992</v>
      </c>
      <c r="B79">
        <v>253</v>
      </c>
      <c r="C79">
        <v>233</v>
      </c>
      <c r="D79">
        <v>99</v>
      </c>
      <c r="E79">
        <v>8</v>
      </c>
      <c r="F79">
        <v>0</v>
      </c>
      <c r="H79" t="s">
        <v>137</v>
      </c>
    </row>
    <row r="80" spans="1:8" x14ac:dyDescent="0.25">
      <c r="A80" s="18">
        <v>46013</v>
      </c>
      <c r="B80">
        <v>351</v>
      </c>
      <c r="C80">
        <v>312</v>
      </c>
      <c r="D80">
        <v>140</v>
      </c>
      <c r="E80">
        <v>7</v>
      </c>
      <c r="F80">
        <v>578.54999999999995</v>
      </c>
      <c r="H80" t="s">
        <v>127</v>
      </c>
    </row>
    <row r="81" spans="1:8" x14ac:dyDescent="0.25">
      <c r="A81" s="18">
        <v>45996</v>
      </c>
      <c r="B81">
        <v>282</v>
      </c>
      <c r="C81">
        <v>180</v>
      </c>
      <c r="D81">
        <v>118</v>
      </c>
      <c r="E81">
        <v>5</v>
      </c>
      <c r="F81">
        <v>918.66</v>
      </c>
      <c r="H81" t="s">
        <v>137</v>
      </c>
    </row>
    <row r="82" spans="1:8" x14ac:dyDescent="0.25">
      <c r="A82" s="18">
        <v>45995</v>
      </c>
      <c r="B82">
        <v>396</v>
      </c>
      <c r="C82">
        <v>289</v>
      </c>
      <c r="D82">
        <v>167</v>
      </c>
      <c r="E82">
        <v>9</v>
      </c>
      <c r="F82">
        <v>0</v>
      </c>
      <c r="H82" t="s">
        <v>135</v>
      </c>
    </row>
    <row r="83" spans="1:8" x14ac:dyDescent="0.25">
      <c r="A83" s="18">
        <v>45993</v>
      </c>
      <c r="B83">
        <v>245</v>
      </c>
      <c r="C83">
        <v>167</v>
      </c>
      <c r="D83">
        <v>92</v>
      </c>
      <c r="E83">
        <v>3</v>
      </c>
      <c r="F83">
        <v>1989.07</v>
      </c>
      <c r="H83" t="s">
        <v>127</v>
      </c>
    </row>
    <row r="84" spans="1:8" x14ac:dyDescent="0.25">
      <c r="A84" s="18">
        <v>45995</v>
      </c>
      <c r="B84">
        <v>105</v>
      </c>
      <c r="C84">
        <v>80</v>
      </c>
      <c r="D84">
        <v>39</v>
      </c>
      <c r="E84">
        <v>2</v>
      </c>
      <c r="F84">
        <v>7.95</v>
      </c>
      <c r="H84" t="s">
        <v>127</v>
      </c>
    </row>
    <row r="85" spans="1:8" x14ac:dyDescent="0.25">
      <c r="A85" s="18">
        <v>46019</v>
      </c>
      <c r="B85">
        <v>178</v>
      </c>
      <c r="C85">
        <v>124</v>
      </c>
      <c r="D85">
        <v>138</v>
      </c>
      <c r="E85">
        <v>2</v>
      </c>
      <c r="F85">
        <v>0</v>
      </c>
      <c r="H85" t="s">
        <v>127</v>
      </c>
    </row>
    <row r="86" spans="1:8" x14ac:dyDescent="0.25">
      <c r="A86" s="18">
        <v>46019</v>
      </c>
      <c r="B86">
        <v>383</v>
      </c>
      <c r="C86">
        <v>297</v>
      </c>
      <c r="D86">
        <v>150</v>
      </c>
      <c r="E86">
        <v>11</v>
      </c>
      <c r="F86">
        <v>1662.71</v>
      </c>
      <c r="H86" t="s">
        <v>135</v>
      </c>
    </row>
    <row r="87" spans="1:8" x14ac:dyDescent="0.25">
      <c r="A87" s="18">
        <v>45993</v>
      </c>
      <c r="B87">
        <v>332</v>
      </c>
      <c r="C87">
        <v>306</v>
      </c>
      <c r="D87">
        <v>192</v>
      </c>
      <c r="E87">
        <v>6</v>
      </c>
      <c r="F87">
        <v>0</v>
      </c>
      <c r="H87" t="s">
        <v>131</v>
      </c>
    </row>
    <row r="88" spans="1:8" x14ac:dyDescent="0.25">
      <c r="A88" s="18">
        <v>46011</v>
      </c>
      <c r="B88">
        <v>327</v>
      </c>
      <c r="C88">
        <v>240</v>
      </c>
      <c r="D88">
        <v>132</v>
      </c>
      <c r="E88">
        <v>3</v>
      </c>
      <c r="F88">
        <v>1251.7</v>
      </c>
      <c r="H88" t="s">
        <v>127</v>
      </c>
    </row>
    <row r="89" spans="1:8" x14ac:dyDescent="0.25">
      <c r="A89" s="18">
        <v>46019</v>
      </c>
      <c r="B89">
        <v>267</v>
      </c>
      <c r="C89">
        <v>221</v>
      </c>
      <c r="D89">
        <v>119</v>
      </c>
      <c r="E89">
        <v>4</v>
      </c>
      <c r="F89">
        <v>860.79</v>
      </c>
      <c r="H89" t="s">
        <v>127</v>
      </c>
    </row>
    <row r="90" spans="1:8" x14ac:dyDescent="0.25">
      <c r="A90" s="18">
        <v>45996</v>
      </c>
      <c r="B90">
        <v>203</v>
      </c>
      <c r="C90">
        <v>164</v>
      </c>
      <c r="D90">
        <v>141</v>
      </c>
      <c r="E90">
        <v>5</v>
      </c>
      <c r="F90">
        <v>825.35</v>
      </c>
      <c r="H90" t="s">
        <v>129</v>
      </c>
    </row>
    <row r="91" spans="1:8" x14ac:dyDescent="0.25">
      <c r="A91" s="18">
        <v>46011</v>
      </c>
      <c r="B91">
        <v>141</v>
      </c>
      <c r="C91">
        <v>122</v>
      </c>
      <c r="D91">
        <v>109</v>
      </c>
      <c r="E91">
        <v>3</v>
      </c>
      <c r="F91">
        <v>354.93</v>
      </c>
      <c r="H91" t="s">
        <v>127</v>
      </c>
    </row>
    <row r="92" spans="1:8" x14ac:dyDescent="0.25">
      <c r="A92" s="18">
        <v>45993</v>
      </c>
      <c r="B92">
        <v>416</v>
      </c>
      <c r="C92">
        <v>259</v>
      </c>
      <c r="D92">
        <v>234</v>
      </c>
      <c r="E92">
        <v>6</v>
      </c>
      <c r="F92">
        <v>1386.1</v>
      </c>
      <c r="H92" t="s">
        <v>140</v>
      </c>
    </row>
    <row r="93" spans="1:8" x14ac:dyDescent="0.25">
      <c r="A93" s="18">
        <v>46019</v>
      </c>
      <c r="B93">
        <v>96</v>
      </c>
      <c r="C93">
        <v>83</v>
      </c>
      <c r="D93">
        <v>34</v>
      </c>
      <c r="E93">
        <v>1</v>
      </c>
      <c r="F93">
        <v>444.77</v>
      </c>
      <c r="H93" t="s">
        <v>131</v>
      </c>
    </row>
    <row r="94" spans="1:8" x14ac:dyDescent="0.25">
      <c r="A94" s="18">
        <v>46022</v>
      </c>
      <c r="B94">
        <v>385</v>
      </c>
      <c r="C94">
        <v>359</v>
      </c>
      <c r="D94">
        <v>308</v>
      </c>
      <c r="E94">
        <v>5</v>
      </c>
      <c r="F94">
        <v>336.73</v>
      </c>
      <c r="H94" t="s">
        <v>127</v>
      </c>
    </row>
    <row r="95" spans="1:8" x14ac:dyDescent="0.25">
      <c r="A95" s="18">
        <v>46017</v>
      </c>
      <c r="B95">
        <v>440</v>
      </c>
      <c r="C95">
        <v>357</v>
      </c>
      <c r="D95">
        <v>163</v>
      </c>
      <c r="E95">
        <v>13</v>
      </c>
      <c r="F95">
        <v>5410.63</v>
      </c>
      <c r="H95" t="s">
        <v>135</v>
      </c>
    </row>
    <row r="96" spans="1:8" x14ac:dyDescent="0.25">
      <c r="A96" s="18">
        <v>45997</v>
      </c>
      <c r="B96">
        <v>219</v>
      </c>
      <c r="C96">
        <v>153</v>
      </c>
      <c r="D96">
        <v>115</v>
      </c>
      <c r="E96">
        <v>1</v>
      </c>
      <c r="F96">
        <v>0</v>
      </c>
      <c r="H96" t="s">
        <v>127</v>
      </c>
    </row>
    <row r="97" spans="1:8" x14ac:dyDescent="0.25">
      <c r="A97" s="18">
        <v>46001</v>
      </c>
      <c r="B97">
        <v>105</v>
      </c>
      <c r="C97">
        <v>88</v>
      </c>
      <c r="D97">
        <v>62</v>
      </c>
      <c r="E97">
        <v>3</v>
      </c>
      <c r="F97">
        <v>421.12</v>
      </c>
      <c r="H97" t="s">
        <v>127</v>
      </c>
    </row>
    <row r="98" spans="1:8" x14ac:dyDescent="0.25">
      <c r="A98" s="18">
        <v>46021</v>
      </c>
      <c r="B98">
        <v>206</v>
      </c>
      <c r="C98">
        <v>175</v>
      </c>
      <c r="D98">
        <v>155</v>
      </c>
      <c r="E98">
        <v>5</v>
      </c>
      <c r="F98">
        <v>580.04</v>
      </c>
      <c r="H98" t="s">
        <v>131</v>
      </c>
    </row>
    <row r="99" spans="1:8" x14ac:dyDescent="0.25">
      <c r="A99" s="18">
        <v>46009</v>
      </c>
      <c r="B99">
        <v>317</v>
      </c>
      <c r="C99">
        <v>263</v>
      </c>
      <c r="D99">
        <v>228</v>
      </c>
      <c r="E99">
        <v>3</v>
      </c>
      <c r="F99">
        <v>0</v>
      </c>
      <c r="H99" t="s">
        <v>127</v>
      </c>
    </row>
    <row r="100" spans="1:8" x14ac:dyDescent="0.25">
      <c r="A100" s="18">
        <v>45994</v>
      </c>
      <c r="B100">
        <v>250</v>
      </c>
      <c r="C100">
        <v>163</v>
      </c>
      <c r="D100">
        <v>156</v>
      </c>
      <c r="E100">
        <v>3</v>
      </c>
      <c r="F100">
        <v>0</v>
      </c>
      <c r="H100" t="s">
        <v>127</v>
      </c>
    </row>
    <row r="101" spans="1:8" x14ac:dyDescent="0.25">
      <c r="A101" s="18">
        <v>46011</v>
      </c>
      <c r="B101">
        <v>419</v>
      </c>
      <c r="C101">
        <v>394</v>
      </c>
      <c r="D101">
        <v>222</v>
      </c>
      <c r="E101">
        <v>8</v>
      </c>
      <c r="F101">
        <v>952.37</v>
      </c>
      <c r="H101" t="s">
        <v>127</v>
      </c>
    </row>
    <row r="102" spans="1:8" x14ac:dyDescent="0.25">
      <c r="A102" s="18">
        <v>46010</v>
      </c>
      <c r="B102">
        <v>319</v>
      </c>
      <c r="C102">
        <v>298</v>
      </c>
      <c r="D102">
        <v>231</v>
      </c>
      <c r="E102">
        <v>8</v>
      </c>
      <c r="F102">
        <v>2747.17</v>
      </c>
      <c r="H102" t="s">
        <v>127</v>
      </c>
    </row>
    <row r="103" spans="1:8" x14ac:dyDescent="0.25">
      <c r="A103" s="18">
        <v>46010</v>
      </c>
      <c r="B103">
        <v>335</v>
      </c>
      <c r="C103">
        <v>251</v>
      </c>
      <c r="D103">
        <v>248</v>
      </c>
      <c r="E103">
        <v>10</v>
      </c>
      <c r="F103">
        <v>0</v>
      </c>
      <c r="H103" t="s">
        <v>127</v>
      </c>
    </row>
    <row r="104" spans="1:8" x14ac:dyDescent="0.25">
      <c r="A104" s="18">
        <v>46013</v>
      </c>
      <c r="B104">
        <v>358</v>
      </c>
      <c r="C104">
        <v>289</v>
      </c>
      <c r="D104">
        <v>266</v>
      </c>
      <c r="E104">
        <v>11</v>
      </c>
      <c r="F104">
        <v>3678.48</v>
      </c>
      <c r="H104" t="s">
        <v>131</v>
      </c>
    </row>
  </sheetData>
  <mergeCells count="4">
    <mergeCell ref="J4:K4"/>
    <mergeCell ref="A1:B2"/>
    <mergeCell ref="C1:K1"/>
    <mergeCell ref="C2:K2"/>
  </mergeCells>
  <hyperlinks>
    <hyperlink ref="M5" location="'Strona główna'!A1" display="Strona główna" xr:uid="{7671DF54-F64D-43DF-AD08-D425A1ADAB25}"/>
    <hyperlink ref="M6" location="'Dane raportu'!A1" display="Dane raportu" xr:uid="{C69D90B9-F923-42DD-B49E-EC9B7C23C904}"/>
    <hyperlink ref="M7" location="KPI_Dashboard!A1" display="Kpi dashbord " xr:uid="{1A2A0A57-F197-4BA6-A7D5-BBB315D48E47}"/>
    <hyperlink ref="M8" location="'GA4 dane'!A1" display="Dane z Google Analitic 4 " xr:uid="{19C8013E-EE40-4B46-A4CB-992A48C62156}"/>
    <hyperlink ref="M9" location="'GSC zapytania'!A1" display="Dane z Google search console - zapytania" xr:uid="{06F8197D-6AA7-4780-8B2E-518CD6961FAC}"/>
    <hyperlink ref="M10" location="'GSC strony'!A1" display="Dane z Google search console - strony" xr:uid="{83920A0F-97AB-46AE-A40F-B4A2B7A44B8C}"/>
    <hyperlink ref="M11" location="'Audyt techniczny'!A1" display="Audyt techniczny" xr:uid="{B9DB0BFC-1137-40CB-93A1-AD83F67EFA05}"/>
    <hyperlink ref="M12" location="'Audyt zawartości'!A1" display="Audyt zawartości" xr:uid="{BA935FDA-0EF4-4DEC-B78D-073AA84DBBB9}"/>
    <hyperlink ref="M13" location="'Audyt linków '!A1" display="Audyt linków" xr:uid="{6CA87ED4-73DC-457F-9303-ADF6165C2BBD}"/>
    <hyperlink ref="M14" location="'Plan działań'!A1" display="Plan działań" xr:uid="{F485AD0E-F645-4F2B-A0A5-0A456A60CCD5}"/>
    <hyperlink ref="M15" location="'Raport SEO'!A1" display="Raport SEO" xr:uid="{3706A9E1-54E2-4C86-88AF-9F4B14FE0C07}"/>
    <hyperlink ref="M16" location="Słownik!A1" display="Słownik" xr:uid="{7D57EE73-8033-421D-B883-7651381F6DC2}"/>
  </hyperlinks>
  <pageMargins left="0.75" right="0.75" top="1" bottom="1" header="0.5" footer="0.5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11"/>
  <sheetViews>
    <sheetView showGridLines="0" topLeftCell="B1" zoomScale="115" zoomScaleNormal="115" workbookViewId="0">
      <pane ySplit="4" topLeftCell="A5" activePane="bottomLeft" state="frozen"/>
      <selection pane="bottomLeft" activeCell="M12" sqref="M12"/>
    </sheetView>
  </sheetViews>
  <sheetFormatPr defaultRowHeight="15" x14ac:dyDescent="0.25"/>
  <cols>
    <col min="1" max="1" width="42" customWidth="1"/>
    <col min="2" max="2" width="16" customWidth="1"/>
    <col min="3" max="3" width="14" customWidth="1"/>
    <col min="4" max="4" width="10" customWidth="1"/>
    <col min="5" max="5" width="12" customWidth="1"/>
    <col min="6" max="6" width="35" customWidth="1"/>
    <col min="7" max="8" width="18" customWidth="1"/>
    <col min="10" max="10" width="17.28515625" customWidth="1"/>
    <col min="11" max="11" width="13.28515625" customWidth="1"/>
    <col min="13" max="13" width="38" bestFit="1" customWidth="1"/>
  </cols>
  <sheetData>
    <row r="1" spans="1:13" ht="26.25" customHeight="1" x14ac:dyDescent="0.25">
      <c r="A1" s="43" t="e" vm="1">
        <v>#VALUE!</v>
      </c>
      <c r="B1" s="43"/>
      <c r="C1" s="42" t="s">
        <v>39</v>
      </c>
      <c r="D1" s="42"/>
      <c r="E1" s="42"/>
      <c r="F1" s="42"/>
      <c r="G1" s="42"/>
      <c r="H1" s="42"/>
      <c r="I1" s="42"/>
      <c r="J1" s="42"/>
      <c r="K1" s="42"/>
      <c r="M1" s="29" t="s">
        <v>348</v>
      </c>
    </row>
    <row r="2" spans="1:13" ht="15.75" customHeight="1" x14ac:dyDescent="0.25">
      <c r="A2" s="43"/>
      <c r="B2" s="43"/>
      <c r="C2" s="43" t="s">
        <v>166</v>
      </c>
      <c r="D2" s="43"/>
      <c r="E2" s="43"/>
      <c r="F2" s="43"/>
      <c r="G2" s="43"/>
      <c r="H2" s="43"/>
      <c r="I2" s="43"/>
      <c r="J2" s="43"/>
      <c r="K2" s="43"/>
    </row>
    <row r="4" spans="1:13" x14ac:dyDescent="0.25">
      <c r="A4" s="6" t="s">
        <v>40</v>
      </c>
      <c r="B4" s="6" t="s">
        <v>26</v>
      </c>
      <c r="C4" s="6" t="s">
        <v>41</v>
      </c>
      <c r="D4" s="6" t="s">
        <v>42</v>
      </c>
      <c r="E4" s="6" t="s">
        <v>43</v>
      </c>
      <c r="F4" s="6" t="s">
        <v>44</v>
      </c>
      <c r="G4" s="6" t="s">
        <v>45</v>
      </c>
      <c r="H4" s="6" t="s">
        <v>46</v>
      </c>
      <c r="J4" s="59" t="s">
        <v>47</v>
      </c>
      <c r="K4" s="46"/>
    </row>
    <row r="5" spans="1:13" x14ac:dyDescent="0.25">
      <c r="A5" t="s">
        <v>362</v>
      </c>
      <c r="B5">
        <v>208</v>
      </c>
      <c r="C5">
        <v>4356</v>
      </c>
      <c r="D5" s="41">
        <v>4.8000000000000001E-2</v>
      </c>
      <c r="E5">
        <v>18.7</v>
      </c>
      <c r="F5" t="s">
        <v>363</v>
      </c>
      <c r="G5" t="s">
        <v>164</v>
      </c>
      <c r="H5" t="s">
        <v>161</v>
      </c>
      <c r="J5" s="10" t="s">
        <v>103</v>
      </c>
      <c r="K5" s="13">
        <f>SUM(B5:B999)</f>
        <v>83349</v>
      </c>
      <c r="M5" s="40" t="s">
        <v>349</v>
      </c>
    </row>
    <row r="6" spans="1:13" x14ac:dyDescent="0.25">
      <c r="A6" t="s">
        <v>364</v>
      </c>
      <c r="B6">
        <v>1386</v>
      </c>
      <c r="C6">
        <v>14085</v>
      </c>
      <c r="D6" s="41">
        <v>9.8000000000000004E-2</v>
      </c>
      <c r="E6">
        <v>9.6</v>
      </c>
      <c r="F6" t="s">
        <v>130</v>
      </c>
      <c r="J6" s="10" t="s">
        <v>104</v>
      </c>
      <c r="K6" s="13">
        <f>SUM(C5:C999)</f>
        <v>764938</v>
      </c>
      <c r="M6" s="40" t="s">
        <v>336</v>
      </c>
    </row>
    <row r="7" spans="1:13" ht="45" x14ac:dyDescent="0.25">
      <c r="A7" t="s">
        <v>365</v>
      </c>
      <c r="B7">
        <v>913</v>
      </c>
      <c r="C7">
        <v>10844</v>
      </c>
      <c r="D7" s="41">
        <v>8.4000000000000005E-2</v>
      </c>
      <c r="E7">
        <v>8.6999999999999993</v>
      </c>
      <c r="F7" t="s">
        <v>363</v>
      </c>
      <c r="G7" t="s">
        <v>163</v>
      </c>
      <c r="H7" t="s">
        <v>161</v>
      </c>
      <c r="J7" s="10" t="s">
        <v>156</v>
      </c>
      <c r="K7" s="14">
        <f>IFERROR(K5/K6,0)</f>
        <v>0.10896177206518698</v>
      </c>
      <c r="M7" s="40" t="s">
        <v>354</v>
      </c>
    </row>
    <row r="8" spans="1:13" ht="45" x14ac:dyDescent="0.25">
      <c r="A8" t="s">
        <v>365</v>
      </c>
      <c r="B8">
        <v>1275</v>
      </c>
      <c r="C8">
        <v>14105</v>
      </c>
      <c r="D8" s="41">
        <v>0.09</v>
      </c>
      <c r="E8">
        <v>10.6</v>
      </c>
      <c r="F8" t="s">
        <v>130</v>
      </c>
      <c r="G8" t="s">
        <v>158</v>
      </c>
      <c r="H8" t="s">
        <v>162</v>
      </c>
      <c r="J8" s="10" t="s">
        <v>157</v>
      </c>
      <c r="K8" s="15">
        <f>IFERROR(SUMPRODUCT(E5:E999,C5:C999)/SUM(C5:C999),0)</f>
        <v>10.592609989306318</v>
      </c>
      <c r="M8" s="40" t="s">
        <v>337</v>
      </c>
    </row>
    <row r="9" spans="1:13" x14ac:dyDescent="0.25">
      <c r="A9" t="s">
        <v>365</v>
      </c>
      <c r="B9">
        <v>452</v>
      </c>
      <c r="C9">
        <v>5351</v>
      </c>
      <c r="D9" s="41">
        <v>8.5000000000000006E-2</v>
      </c>
      <c r="E9">
        <v>11.1</v>
      </c>
      <c r="F9" t="s">
        <v>366</v>
      </c>
      <c r="G9" t="s">
        <v>165</v>
      </c>
      <c r="H9" t="s">
        <v>162</v>
      </c>
      <c r="M9" s="40" t="s">
        <v>338</v>
      </c>
    </row>
    <row r="10" spans="1:13" x14ac:dyDescent="0.25">
      <c r="A10" t="s">
        <v>367</v>
      </c>
      <c r="B10">
        <v>652</v>
      </c>
      <c r="C10">
        <v>8425</v>
      </c>
      <c r="D10" s="41">
        <v>7.6999999999999999E-2</v>
      </c>
      <c r="E10">
        <v>13.8</v>
      </c>
      <c r="F10" t="s">
        <v>368</v>
      </c>
      <c r="H10" t="s">
        <v>161</v>
      </c>
      <c r="M10" s="40" t="s">
        <v>339</v>
      </c>
    </row>
    <row r="11" spans="1:13" x14ac:dyDescent="0.25">
      <c r="A11" t="s">
        <v>369</v>
      </c>
      <c r="B11">
        <v>634</v>
      </c>
      <c r="C11">
        <v>7736</v>
      </c>
      <c r="D11" s="41">
        <v>8.2000000000000003E-2</v>
      </c>
      <c r="E11">
        <v>9.5</v>
      </c>
      <c r="F11" t="s">
        <v>368</v>
      </c>
      <c r="G11" t="s">
        <v>158</v>
      </c>
      <c r="H11" t="s">
        <v>161</v>
      </c>
      <c r="M11" s="40" t="s">
        <v>120</v>
      </c>
    </row>
    <row r="12" spans="1:13" x14ac:dyDescent="0.25">
      <c r="A12" t="s">
        <v>369</v>
      </c>
      <c r="B12">
        <v>541</v>
      </c>
      <c r="C12">
        <v>6971</v>
      </c>
      <c r="D12" s="41">
        <v>7.8E-2</v>
      </c>
      <c r="E12">
        <v>11.4</v>
      </c>
      <c r="F12" t="s">
        <v>370</v>
      </c>
      <c r="G12" t="s">
        <v>158</v>
      </c>
      <c r="H12" t="s">
        <v>162</v>
      </c>
      <c r="M12" s="40" t="s">
        <v>340</v>
      </c>
    </row>
    <row r="13" spans="1:13" x14ac:dyDescent="0.25">
      <c r="A13" t="s">
        <v>369</v>
      </c>
      <c r="B13">
        <v>964</v>
      </c>
      <c r="C13">
        <v>12612</v>
      </c>
      <c r="D13" s="41">
        <v>7.5999999999999998E-2</v>
      </c>
      <c r="E13">
        <v>11.6</v>
      </c>
      <c r="F13" t="s">
        <v>371</v>
      </c>
      <c r="G13" t="s">
        <v>158</v>
      </c>
      <c r="H13" t="s">
        <v>159</v>
      </c>
      <c r="M13" s="40" t="s">
        <v>341</v>
      </c>
    </row>
    <row r="14" spans="1:13" x14ac:dyDescent="0.25">
      <c r="A14" t="s">
        <v>372</v>
      </c>
      <c r="B14">
        <v>1599</v>
      </c>
      <c r="C14">
        <v>9407</v>
      </c>
      <c r="D14" s="41">
        <v>0.17</v>
      </c>
      <c r="E14">
        <v>3.5</v>
      </c>
      <c r="F14" t="s">
        <v>370</v>
      </c>
      <c r="G14" t="s">
        <v>158</v>
      </c>
      <c r="H14" t="s">
        <v>162</v>
      </c>
      <c r="M14" s="40" t="s">
        <v>342</v>
      </c>
    </row>
    <row r="15" spans="1:13" x14ac:dyDescent="0.25">
      <c r="A15" t="s">
        <v>372</v>
      </c>
      <c r="B15">
        <v>1279</v>
      </c>
      <c r="C15">
        <v>13775</v>
      </c>
      <c r="D15" s="41">
        <v>9.2999999999999999E-2</v>
      </c>
      <c r="E15">
        <v>9.3000000000000007</v>
      </c>
      <c r="F15" t="s">
        <v>132</v>
      </c>
      <c r="G15" t="s">
        <v>158</v>
      </c>
      <c r="H15" t="s">
        <v>161</v>
      </c>
      <c r="M15" s="40" t="s">
        <v>343</v>
      </c>
    </row>
    <row r="16" spans="1:13" x14ac:dyDescent="0.25">
      <c r="A16" t="s">
        <v>373</v>
      </c>
      <c r="B16">
        <v>1642</v>
      </c>
      <c r="C16">
        <v>10158</v>
      </c>
      <c r="D16" s="41">
        <v>0.16200000000000001</v>
      </c>
      <c r="E16">
        <v>1.7</v>
      </c>
      <c r="F16" t="s">
        <v>370</v>
      </c>
      <c r="G16" t="s">
        <v>163</v>
      </c>
      <c r="H16" t="s">
        <v>162</v>
      </c>
      <c r="M16" s="40" t="s">
        <v>344</v>
      </c>
    </row>
    <row r="17" spans="1:8" x14ac:dyDescent="0.25">
      <c r="A17" t="s">
        <v>374</v>
      </c>
      <c r="B17">
        <v>491</v>
      </c>
      <c r="C17">
        <v>5263</v>
      </c>
      <c r="D17" s="41">
        <v>9.2999999999999999E-2</v>
      </c>
      <c r="E17">
        <v>9.5</v>
      </c>
      <c r="F17" t="s">
        <v>375</v>
      </c>
      <c r="G17" t="s">
        <v>158</v>
      </c>
      <c r="H17" t="s">
        <v>162</v>
      </c>
    </row>
    <row r="18" spans="1:8" x14ac:dyDescent="0.25">
      <c r="A18" t="s">
        <v>376</v>
      </c>
      <c r="B18">
        <v>614</v>
      </c>
      <c r="C18">
        <v>6358</v>
      </c>
      <c r="D18" s="41">
        <v>9.7000000000000003E-2</v>
      </c>
      <c r="E18">
        <v>8.8000000000000007</v>
      </c>
      <c r="F18" t="s">
        <v>375</v>
      </c>
      <c r="G18" t="s">
        <v>164</v>
      </c>
      <c r="H18" t="s">
        <v>159</v>
      </c>
    </row>
    <row r="19" spans="1:8" x14ac:dyDescent="0.25">
      <c r="A19" t="s">
        <v>377</v>
      </c>
      <c r="B19">
        <v>664</v>
      </c>
      <c r="C19">
        <v>8700</v>
      </c>
      <c r="D19" s="41">
        <v>7.5999999999999998E-2</v>
      </c>
      <c r="E19">
        <v>12.4</v>
      </c>
      <c r="F19" t="s">
        <v>132</v>
      </c>
      <c r="G19" t="s">
        <v>163</v>
      </c>
      <c r="H19" t="s">
        <v>161</v>
      </c>
    </row>
    <row r="20" spans="1:8" x14ac:dyDescent="0.25">
      <c r="A20" t="s">
        <v>378</v>
      </c>
      <c r="B20">
        <v>415</v>
      </c>
      <c r="C20">
        <v>5493</v>
      </c>
      <c r="D20" s="41">
        <v>7.5999999999999998E-2</v>
      </c>
      <c r="E20">
        <v>10.7</v>
      </c>
      <c r="F20" t="s">
        <v>379</v>
      </c>
      <c r="G20" t="s">
        <v>158</v>
      </c>
      <c r="H20" t="s">
        <v>161</v>
      </c>
    </row>
    <row r="21" spans="1:8" x14ac:dyDescent="0.25">
      <c r="A21" t="s">
        <v>380</v>
      </c>
      <c r="B21">
        <v>194</v>
      </c>
      <c r="C21">
        <v>3261</v>
      </c>
      <c r="D21" s="41">
        <v>0.06</v>
      </c>
      <c r="E21">
        <v>13.5</v>
      </c>
      <c r="F21" t="s">
        <v>379</v>
      </c>
      <c r="G21" t="s">
        <v>158</v>
      </c>
      <c r="H21" t="s">
        <v>161</v>
      </c>
    </row>
    <row r="22" spans="1:8" x14ac:dyDescent="0.25">
      <c r="A22" t="s">
        <v>381</v>
      </c>
      <c r="B22">
        <v>2557</v>
      </c>
      <c r="C22">
        <v>13648</v>
      </c>
      <c r="D22" s="41">
        <v>0.187</v>
      </c>
      <c r="E22">
        <v>2.9</v>
      </c>
      <c r="F22" t="s">
        <v>132</v>
      </c>
      <c r="G22" t="s">
        <v>158</v>
      </c>
      <c r="H22" t="s">
        <v>162</v>
      </c>
    </row>
    <row r="23" spans="1:8" x14ac:dyDescent="0.25">
      <c r="A23" t="s">
        <v>382</v>
      </c>
      <c r="B23">
        <v>319</v>
      </c>
      <c r="C23">
        <v>9283</v>
      </c>
      <c r="D23" s="41">
        <v>3.4000000000000002E-2</v>
      </c>
      <c r="E23">
        <v>18.8</v>
      </c>
      <c r="F23" t="s">
        <v>363</v>
      </c>
      <c r="H23" t="s">
        <v>162</v>
      </c>
    </row>
    <row r="24" spans="1:8" x14ac:dyDescent="0.25">
      <c r="G24" t="s">
        <v>158</v>
      </c>
      <c r="H24" t="s">
        <v>159</v>
      </c>
    </row>
    <row r="25" spans="1:8" x14ac:dyDescent="0.25">
      <c r="A25" t="s">
        <v>383</v>
      </c>
      <c r="B25">
        <v>870</v>
      </c>
      <c r="C25">
        <v>11448</v>
      </c>
      <c r="D25" s="41">
        <v>7.5999999999999998E-2</v>
      </c>
      <c r="E25">
        <v>10.9</v>
      </c>
      <c r="F25" t="s">
        <v>384</v>
      </c>
      <c r="G25" t="s">
        <v>158</v>
      </c>
      <c r="H25" t="s">
        <v>161</v>
      </c>
    </row>
    <row r="26" spans="1:8" x14ac:dyDescent="0.25">
      <c r="A26" t="s">
        <v>385</v>
      </c>
      <c r="B26">
        <v>1254</v>
      </c>
      <c r="C26">
        <v>10237</v>
      </c>
      <c r="D26" s="41">
        <v>0.123</v>
      </c>
      <c r="E26">
        <v>8.1999999999999993</v>
      </c>
      <c r="F26" t="s">
        <v>386</v>
      </c>
      <c r="G26" t="s">
        <v>158</v>
      </c>
      <c r="H26" t="s">
        <v>161</v>
      </c>
    </row>
    <row r="27" spans="1:8" x14ac:dyDescent="0.25">
      <c r="A27" t="s">
        <v>387</v>
      </c>
      <c r="B27">
        <v>598</v>
      </c>
      <c r="C27">
        <v>6696</v>
      </c>
      <c r="D27" s="41">
        <v>8.8999999999999996E-2</v>
      </c>
      <c r="E27">
        <v>12.4</v>
      </c>
      <c r="F27" t="s">
        <v>132</v>
      </c>
      <c r="G27" t="s">
        <v>158</v>
      </c>
      <c r="H27" t="s">
        <v>161</v>
      </c>
    </row>
    <row r="28" spans="1:8" x14ac:dyDescent="0.25">
      <c r="A28" t="s">
        <v>388</v>
      </c>
      <c r="B28">
        <v>725</v>
      </c>
      <c r="C28">
        <v>12237</v>
      </c>
      <c r="D28" s="41">
        <v>5.8999999999999997E-2</v>
      </c>
      <c r="E28">
        <v>13.5</v>
      </c>
      <c r="F28" t="s">
        <v>386</v>
      </c>
      <c r="G28" t="s">
        <v>158</v>
      </c>
      <c r="H28" t="s">
        <v>162</v>
      </c>
    </row>
    <row r="29" spans="1:8" x14ac:dyDescent="0.25">
      <c r="A29" t="s">
        <v>389</v>
      </c>
      <c r="B29">
        <v>351</v>
      </c>
      <c r="C29">
        <v>5300</v>
      </c>
      <c r="D29" s="41">
        <v>6.6000000000000003E-2</v>
      </c>
      <c r="E29">
        <v>11.2</v>
      </c>
      <c r="F29" t="s">
        <v>390</v>
      </c>
      <c r="G29" t="s">
        <v>158</v>
      </c>
      <c r="H29" t="s">
        <v>161</v>
      </c>
    </row>
    <row r="30" spans="1:8" x14ac:dyDescent="0.25">
      <c r="A30" t="s">
        <v>391</v>
      </c>
      <c r="B30">
        <v>68</v>
      </c>
      <c r="C30">
        <v>4123</v>
      </c>
      <c r="D30" s="41">
        <v>1.7000000000000001E-2</v>
      </c>
      <c r="E30">
        <v>22.9</v>
      </c>
      <c r="F30" t="s">
        <v>386</v>
      </c>
      <c r="G30" t="s">
        <v>163</v>
      </c>
      <c r="H30" t="s">
        <v>161</v>
      </c>
    </row>
    <row r="31" spans="1:8" x14ac:dyDescent="0.25">
      <c r="G31" t="s">
        <v>158</v>
      </c>
      <c r="H31" t="s">
        <v>162</v>
      </c>
    </row>
    <row r="32" spans="1:8" x14ac:dyDescent="0.25">
      <c r="A32" t="s">
        <v>392</v>
      </c>
      <c r="B32">
        <v>922</v>
      </c>
      <c r="C32">
        <v>7848</v>
      </c>
      <c r="D32" s="41">
        <v>0.11799999999999999</v>
      </c>
      <c r="E32">
        <v>6.8</v>
      </c>
      <c r="F32" t="s">
        <v>363</v>
      </c>
      <c r="G32" t="s">
        <v>158</v>
      </c>
      <c r="H32" t="s">
        <v>161</v>
      </c>
    </row>
    <row r="33" spans="1:8" x14ac:dyDescent="0.25">
      <c r="A33" t="s">
        <v>393</v>
      </c>
      <c r="B33">
        <v>1475</v>
      </c>
      <c r="C33">
        <v>13657</v>
      </c>
      <c r="D33" s="41">
        <v>0.108</v>
      </c>
      <c r="E33">
        <v>7.5</v>
      </c>
      <c r="F33" t="s">
        <v>363</v>
      </c>
      <c r="G33" t="s">
        <v>158</v>
      </c>
      <c r="H33" t="s">
        <v>162</v>
      </c>
    </row>
    <row r="34" spans="1:8" x14ac:dyDescent="0.25">
      <c r="A34" t="s">
        <v>394</v>
      </c>
      <c r="B34">
        <v>837</v>
      </c>
      <c r="C34">
        <v>5358</v>
      </c>
      <c r="D34" s="41">
        <v>0.156</v>
      </c>
      <c r="E34">
        <v>5.9</v>
      </c>
      <c r="F34" t="s">
        <v>363</v>
      </c>
      <c r="G34" t="s">
        <v>163</v>
      </c>
      <c r="H34" t="s">
        <v>161</v>
      </c>
    </row>
    <row r="35" spans="1:8" x14ac:dyDescent="0.25">
      <c r="A35" t="s">
        <v>395</v>
      </c>
      <c r="B35">
        <v>53</v>
      </c>
      <c r="C35">
        <v>683</v>
      </c>
      <c r="D35" s="41">
        <v>7.8E-2</v>
      </c>
      <c r="E35">
        <v>13</v>
      </c>
      <c r="F35" t="s">
        <v>396</v>
      </c>
      <c r="G35" t="s">
        <v>158</v>
      </c>
      <c r="H35" t="s">
        <v>159</v>
      </c>
    </row>
    <row r="36" spans="1:8" x14ac:dyDescent="0.25">
      <c r="A36" t="s">
        <v>397</v>
      </c>
      <c r="B36">
        <v>378</v>
      </c>
      <c r="C36">
        <v>4853</v>
      </c>
      <c r="D36" s="41">
        <v>7.8E-2</v>
      </c>
      <c r="E36">
        <v>12.1</v>
      </c>
      <c r="F36" t="s">
        <v>396</v>
      </c>
      <c r="G36" t="s">
        <v>165</v>
      </c>
    </row>
    <row r="37" spans="1:8" x14ac:dyDescent="0.25">
      <c r="A37" t="s">
        <v>398</v>
      </c>
      <c r="B37">
        <v>1298</v>
      </c>
      <c r="C37">
        <v>8624</v>
      </c>
      <c r="D37" s="41">
        <v>0.151</v>
      </c>
      <c r="E37">
        <v>5.7</v>
      </c>
      <c r="F37" t="s">
        <v>363</v>
      </c>
      <c r="G37" t="s">
        <v>158</v>
      </c>
    </row>
    <row r="38" spans="1:8" x14ac:dyDescent="0.25">
      <c r="G38" t="s">
        <v>158</v>
      </c>
      <c r="H38" t="s">
        <v>161</v>
      </c>
    </row>
    <row r="39" spans="1:8" x14ac:dyDescent="0.25">
      <c r="A39" t="s">
        <v>399</v>
      </c>
      <c r="B39">
        <v>654</v>
      </c>
      <c r="C39">
        <v>3314</v>
      </c>
      <c r="D39" s="41">
        <v>0.19700000000000001</v>
      </c>
      <c r="E39">
        <v>1</v>
      </c>
      <c r="F39" t="s">
        <v>400</v>
      </c>
      <c r="G39" t="s">
        <v>158</v>
      </c>
      <c r="H39" t="s">
        <v>159</v>
      </c>
    </row>
    <row r="40" spans="1:8" x14ac:dyDescent="0.25">
      <c r="A40" t="s">
        <v>401</v>
      </c>
      <c r="B40">
        <v>978</v>
      </c>
      <c r="C40">
        <v>12630</v>
      </c>
      <c r="D40" s="41">
        <v>7.6999999999999999E-2</v>
      </c>
      <c r="E40">
        <v>9.9</v>
      </c>
      <c r="F40" t="s">
        <v>139</v>
      </c>
      <c r="G40" t="s">
        <v>158</v>
      </c>
      <c r="H40" t="s">
        <v>161</v>
      </c>
    </row>
    <row r="41" spans="1:8" x14ac:dyDescent="0.25">
      <c r="A41" t="s">
        <v>402</v>
      </c>
      <c r="B41">
        <v>2465</v>
      </c>
      <c r="C41">
        <v>14084</v>
      </c>
      <c r="D41" s="41">
        <v>0.17399999999999999</v>
      </c>
      <c r="E41">
        <v>3</v>
      </c>
      <c r="F41" t="s">
        <v>403</v>
      </c>
      <c r="G41" t="s">
        <v>158</v>
      </c>
      <c r="H41" t="s">
        <v>161</v>
      </c>
    </row>
    <row r="42" spans="1:8" x14ac:dyDescent="0.25">
      <c r="A42" t="s">
        <v>408</v>
      </c>
      <c r="B42">
        <v>738</v>
      </c>
      <c r="C42">
        <v>7358</v>
      </c>
      <c r="D42" s="41">
        <v>0.1</v>
      </c>
      <c r="E42">
        <v>10.6</v>
      </c>
      <c r="F42" t="s">
        <v>133</v>
      </c>
      <c r="G42" t="s">
        <v>158</v>
      </c>
      <c r="H42" t="s">
        <v>162</v>
      </c>
    </row>
    <row r="43" spans="1:8" x14ac:dyDescent="0.25">
      <c r="A43" t="s">
        <v>409</v>
      </c>
      <c r="B43">
        <v>1850</v>
      </c>
      <c r="C43">
        <v>11502</v>
      </c>
      <c r="D43" s="41">
        <v>0.16200000000000001</v>
      </c>
      <c r="E43">
        <v>2.7</v>
      </c>
      <c r="F43" t="s">
        <v>404</v>
      </c>
      <c r="G43" t="s">
        <v>158</v>
      </c>
      <c r="H43" t="s">
        <v>162</v>
      </c>
    </row>
    <row r="44" spans="1:8" x14ac:dyDescent="0.25">
      <c r="A44" t="s">
        <v>410</v>
      </c>
      <c r="B44">
        <v>926</v>
      </c>
      <c r="C44">
        <v>9744</v>
      </c>
      <c r="D44" s="41">
        <v>9.5000000000000001E-2</v>
      </c>
      <c r="E44">
        <v>10.6</v>
      </c>
      <c r="F44" t="s">
        <v>130</v>
      </c>
      <c r="G44" t="s">
        <v>158</v>
      </c>
      <c r="H44" t="s">
        <v>161</v>
      </c>
    </row>
    <row r="45" spans="1:8" x14ac:dyDescent="0.25">
      <c r="A45" t="s">
        <v>411</v>
      </c>
      <c r="B45">
        <v>804</v>
      </c>
      <c r="C45">
        <v>8556</v>
      </c>
      <c r="D45" s="41">
        <v>9.4E-2</v>
      </c>
      <c r="E45">
        <v>11.8</v>
      </c>
      <c r="F45" t="s">
        <v>136</v>
      </c>
      <c r="G45" t="s">
        <v>158</v>
      </c>
      <c r="H45" t="s">
        <v>162</v>
      </c>
    </row>
    <row r="46" spans="1:8" x14ac:dyDescent="0.25">
      <c r="A46" t="s">
        <v>411</v>
      </c>
      <c r="B46">
        <v>139</v>
      </c>
      <c r="C46">
        <v>4423</v>
      </c>
      <c r="D46" s="41">
        <v>3.1E-2</v>
      </c>
      <c r="E46">
        <v>20.100000000000001</v>
      </c>
      <c r="F46" t="s">
        <v>128</v>
      </c>
      <c r="G46" t="s">
        <v>158</v>
      </c>
    </row>
    <row r="47" spans="1:8" x14ac:dyDescent="0.25">
      <c r="A47" t="s">
        <v>412</v>
      </c>
      <c r="B47">
        <v>297</v>
      </c>
      <c r="C47">
        <v>4095</v>
      </c>
      <c r="D47" s="41">
        <v>7.2999999999999995E-2</v>
      </c>
      <c r="E47">
        <v>13.4</v>
      </c>
      <c r="F47" t="s">
        <v>132</v>
      </c>
      <c r="G47" t="s">
        <v>158</v>
      </c>
      <c r="H47" t="s">
        <v>162</v>
      </c>
    </row>
    <row r="48" spans="1:8" x14ac:dyDescent="0.25">
      <c r="A48" t="s">
        <v>412</v>
      </c>
      <c r="B48">
        <v>349</v>
      </c>
      <c r="C48">
        <v>6492</v>
      </c>
      <c r="D48" s="41">
        <v>5.3999999999999999E-2</v>
      </c>
      <c r="E48">
        <v>20.9</v>
      </c>
      <c r="F48" t="s">
        <v>132</v>
      </c>
      <c r="G48" t="s">
        <v>158</v>
      </c>
      <c r="H48" t="s">
        <v>162</v>
      </c>
    </row>
    <row r="49" spans="1:8" x14ac:dyDescent="0.25">
      <c r="A49" t="s">
        <v>413</v>
      </c>
      <c r="B49">
        <v>789</v>
      </c>
      <c r="C49">
        <v>3964</v>
      </c>
      <c r="D49" s="41">
        <v>0.19900000000000001</v>
      </c>
      <c r="E49">
        <v>1.3</v>
      </c>
      <c r="F49" t="s">
        <v>132</v>
      </c>
      <c r="G49" t="s">
        <v>158</v>
      </c>
      <c r="H49" t="s">
        <v>162</v>
      </c>
    </row>
    <row r="50" spans="1:8" x14ac:dyDescent="0.25">
      <c r="A50" t="s">
        <v>413</v>
      </c>
      <c r="B50">
        <v>1340</v>
      </c>
      <c r="C50">
        <v>12897</v>
      </c>
      <c r="D50" s="41">
        <v>0.104</v>
      </c>
      <c r="E50">
        <v>8.4</v>
      </c>
      <c r="F50" t="s">
        <v>133</v>
      </c>
      <c r="G50" t="s">
        <v>158</v>
      </c>
      <c r="H50" t="s">
        <v>161</v>
      </c>
    </row>
    <row r="51" spans="1:8" x14ac:dyDescent="0.25">
      <c r="A51" t="s">
        <v>414</v>
      </c>
      <c r="B51">
        <v>1488</v>
      </c>
      <c r="C51">
        <v>8432</v>
      </c>
      <c r="D51" s="41">
        <v>0.17699999999999999</v>
      </c>
      <c r="E51">
        <v>3.1</v>
      </c>
      <c r="F51" t="s">
        <v>160</v>
      </c>
      <c r="G51" t="s">
        <v>158</v>
      </c>
      <c r="H51" t="s">
        <v>161</v>
      </c>
    </row>
    <row r="52" spans="1:8" x14ac:dyDescent="0.25">
      <c r="A52" t="s">
        <v>414</v>
      </c>
      <c r="B52">
        <v>464</v>
      </c>
      <c r="C52">
        <v>6262</v>
      </c>
      <c r="D52" s="41">
        <v>7.3999999999999996E-2</v>
      </c>
      <c r="E52">
        <v>11.4</v>
      </c>
      <c r="F52" t="s">
        <v>128</v>
      </c>
      <c r="G52" t="s">
        <v>158</v>
      </c>
      <c r="H52" t="s">
        <v>162</v>
      </c>
    </row>
    <row r="53" spans="1:8" x14ac:dyDescent="0.25">
      <c r="A53" t="s">
        <v>414</v>
      </c>
      <c r="B53">
        <v>383</v>
      </c>
      <c r="C53">
        <v>6683</v>
      </c>
      <c r="D53" s="41">
        <v>5.7000000000000002E-2</v>
      </c>
      <c r="E53">
        <v>12.7</v>
      </c>
      <c r="F53" t="s">
        <v>133</v>
      </c>
      <c r="G53" t="s">
        <v>158</v>
      </c>
      <c r="H53" t="s">
        <v>162</v>
      </c>
    </row>
    <row r="54" spans="1:8" x14ac:dyDescent="0.25">
      <c r="A54" t="s">
        <v>415</v>
      </c>
      <c r="B54">
        <v>111</v>
      </c>
      <c r="C54">
        <v>3253</v>
      </c>
      <c r="D54" s="41">
        <v>3.4000000000000002E-2</v>
      </c>
      <c r="E54">
        <v>15.7</v>
      </c>
      <c r="F54" t="s">
        <v>130</v>
      </c>
      <c r="G54" t="s">
        <v>158</v>
      </c>
      <c r="H54" t="s">
        <v>161</v>
      </c>
    </row>
    <row r="55" spans="1:8" x14ac:dyDescent="0.25">
      <c r="A55" t="s">
        <v>416</v>
      </c>
      <c r="B55">
        <v>70</v>
      </c>
      <c r="C55">
        <v>1029</v>
      </c>
      <c r="D55" s="41">
        <v>6.8000000000000005E-2</v>
      </c>
      <c r="E55">
        <v>13.6</v>
      </c>
      <c r="F55" t="s">
        <v>138</v>
      </c>
      <c r="G55" t="s">
        <v>158</v>
      </c>
      <c r="H55" t="s">
        <v>162</v>
      </c>
    </row>
    <row r="56" spans="1:8" x14ac:dyDescent="0.25">
      <c r="A56" t="s">
        <v>417</v>
      </c>
      <c r="B56">
        <v>725</v>
      </c>
      <c r="C56">
        <v>12237</v>
      </c>
      <c r="D56" s="41">
        <v>5.8999999999999997E-2</v>
      </c>
      <c r="E56">
        <v>13.5</v>
      </c>
      <c r="F56" t="s">
        <v>138</v>
      </c>
      <c r="G56" t="s">
        <v>158</v>
      </c>
      <c r="H56" t="s">
        <v>162</v>
      </c>
    </row>
    <row r="57" spans="1:8" x14ac:dyDescent="0.25">
      <c r="A57" t="s">
        <v>418</v>
      </c>
      <c r="B57">
        <v>351</v>
      </c>
      <c r="C57">
        <v>5300</v>
      </c>
      <c r="D57" s="41">
        <v>6.6000000000000003E-2</v>
      </c>
      <c r="E57">
        <v>11.2</v>
      </c>
      <c r="F57" t="s">
        <v>136</v>
      </c>
      <c r="G57" t="s">
        <v>158</v>
      </c>
      <c r="H57" t="s">
        <v>162</v>
      </c>
    </row>
    <row r="58" spans="1:8" x14ac:dyDescent="0.25">
      <c r="A58" t="s">
        <v>419</v>
      </c>
      <c r="B58">
        <v>68</v>
      </c>
      <c r="C58">
        <v>4123</v>
      </c>
      <c r="D58" s="41">
        <v>1.7000000000000001E-2</v>
      </c>
      <c r="E58">
        <v>22.9</v>
      </c>
      <c r="F58" t="s">
        <v>138</v>
      </c>
      <c r="G58" t="s">
        <v>158</v>
      </c>
      <c r="H58" t="s">
        <v>161</v>
      </c>
    </row>
    <row r="59" spans="1:8" x14ac:dyDescent="0.25">
      <c r="A59" t="s">
        <v>420</v>
      </c>
      <c r="B59">
        <v>376</v>
      </c>
      <c r="C59">
        <v>5008</v>
      </c>
      <c r="D59" s="41">
        <v>7.4999999999999997E-2</v>
      </c>
      <c r="E59">
        <v>11.3</v>
      </c>
      <c r="F59" t="s">
        <v>138</v>
      </c>
      <c r="G59" t="s">
        <v>158</v>
      </c>
      <c r="H59" t="s">
        <v>161</v>
      </c>
    </row>
    <row r="60" spans="1:8" x14ac:dyDescent="0.25">
      <c r="A60" t="s">
        <v>421</v>
      </c>
      <c r="B60">
        <v>118</v>
      </c>
      <c r="C60">
        <v>1034</v>
      </c>
      <c r="D60" s="41">
        <v>0.114</v>
      </c>
      <c r="E60">
        <v>9</v>
      </c>
      <c r="F60" t="s">
        <v>160</v>
      </c>
      <c r="G60" t="s">
        <v>158</v>
      </c>
      <c r="H60" t="s">
        <v>161</v>
      </c>
    </row>
    <row r="61" spans="1:8" x14ac:dyDescent="0.25">
      <c r="A61" t="s">
        <v>422</v>
      </c>
      <c r="B61">
        <v>652</v>
      </c>
      <c r="C61">
        <v>5824</v>
      </c>
      <c r="D61" s="41">
        <v>0.112</v>
      </c>
      <c r="E61">
        <v>6.4</v>
      </c>
      <c r="F61" t="s">
        <v>130</v>
      </c>
      <c r="G61" t="s">
        <v>158</v>
      </c>
      <c r="H61" t="s">
        <v>162</v>
      </c>
    </row>
    <row r="62" spans="1:8" x14ac:dyDescent="0.25">
      <c r="A62" t="s">
        <v>423</v>
      </c>
      <c r="B62">
        <v>1243</v>
      </c>
      <c r="C62">
        <v>8788</v>
      </c>
      <c r="D62" s="41">
        <v>0.14099999999999999</v>
      </c>
      <c r="E62">
        <v>5.5</v>
      </c>
      <c r="F62" t="s">
        <v>130</v>
      </c>
      <c r="H62" t="s">
        <v>162</v>
      </c>
    </row>
    <row r="63" spans="1:8" x14ac:dyDescent="0.25">
      <c r="A63" t="s">
        <v>424</v>
      </c>
      <c r="B63">
        <v>1379</v>
      </c>
      <c r="C63">
        <v>6790</v>
      </c>
      <c r="D63" s="41">
        <v>0.20300000000000001</v>
      </c>
      <c r="E63">
        <v>1</v>
      </c>
      <c r="F63" t="s">
        <v>138</v>
      </c>
      <c r="G63" t="s">
        <v>158</v>
      </c>
      <c r="H63" t="s">
        <v>162</v>
      </c>
    </row>
    <row r="64" spans="1:8" x14ac:dyDescent="0.25">
      <c r="A64" t="s">
        <v>425</v>
      </c>
      <c r="B64">
        <v>1100</v>
      </c>
      <c r="C64">
        <v>14484</v>
      </c>
      <c r="D64" s="41">
        <v>7.5999999999999998E-2</v>
      </c>
      <c r="E64">
        <v>10.8</v>
      </c>
      <c r="F64" t="s">
        <v>128</v>
      </c>
      <c r="G64" t="s">
        <v>158</v>
      </c>
      <c r="H64" t="s">
        <v>162</v>
      </c>
    </row>
    <row r="65" spans="1:8" x14ac:dyDescent="0.25">
      <c r="A65" t="s">
        <v>425</v>
      </c>
      <c r="B65">
        <v>130</v>
      </c>
      <c r="C65">
        <v>1823</v>
      </c>
      <c r="D65" s="41">
        <v>7.0999999999999994E-2</v>
      </c>
      <c r="E65">
        <v>13.5</v>
      </c>
      <c r="F65" t="s">
        <v>138</v>
      </c>
      <c r="G65" t="s">
        <v>158</v>
      </c>
      <c r="H65" t="s">
        <v>161</v>
      </c>
    </row>
    <row r="66" spans="1:8" x14ac:dyDescent="0.25">
      <c r="A66" t="s">
        <v>426</v>
      </c>
      <c r="B66">
        <v>1084</v>
      </c>
      <c r="C66">
        <v>13273</v>
      </c>
      <c r="D66" s="41">
        <v>8.2000000000000003E-2</v>
      </c>
      <c r="E66">
        <v>11.2</v>
      </c>
      <c r="F66" t="s">
        <v>136</v>
      </c>
      <c r="G66" t="s">
        <v>158</v>
      </c>
      <c r="H66" t="s">
        <v>162</v>
      </c>
    </row>
    <row r="67" spans="1:8" x14ac:dyDescent="0.25">
      <c r="A67" t="s">
        <v>426</v>
      </c>
      <c r="B67">
        <v>116</v>
      </c>
      <c r="C67">
        <v>1393</v>
      </c>
      <c r="D67" s="41">
        <v>8.3000000000000004E-2</v>
      </c>
      <c r="E67">
        <v>12.1</v>
      </c>
      <c r="F67" t="s">
        <v>136</v>
      </c>
      <c r="G67" t="s">
        <v>158</v>
      </c>
      <c r="H67" t="s">
        <v>162</v>
      </c>
    </row>
    <row r="68" spans="1:8" x14ac:dyDescent="0.25">
      <c r="A68" t="s">
        <v>427</v>
      </c>
      <c r="B68">
        <v>532</v>
      </c>
      <c r="C68">
        <v>6865</v>
      </c>
      <c r="D68" s="41">
        <v>7.8E-2</v>
      </c>
      <c r="E68">
        <v>9.9</v>
      </c>
      <c r="F68" t="s">
        <v>132</v>
      </c>
      <c r="G68" t="s">
        <v>158</v>
      </c>
      <c r="H68" t="s">
        <v>162</v>
      </c>
    </row>
    <row r="69" spans="1:8" x14ac:dyDescent="0.25">
      <c r="A69" t="s">
        <v>427</v>
      </c>
      <c r="B69">
        <v>744</v>
      </c>
      <c r="C69">
        <v>11692</v>
      </c>
      <c r="D69" s="41">
        <v>6.4000000000000001E-2</v>
      </c>
      <c r="E69">
        <v>18.3</v>
      </c>
      <c r="F69" t="s">
        <v>128</v>
      </c>
      <c r="G69" t="s">
        <v>165</v>
      </c>
      <c r="H69" t="s">
        <v>161</v>
      </c>
    </row>
    <row r="70" spans="1:8" x14ac:dyDescent="0.25">
      <c r="A70" t="s">
        <v>418</v>
      </c>
      <c r="B70">
        <v>669</v>
      </c>
      <c r="C70">
        <v>7648</v>
      </c>
      <c r="D70" s="41">
        <v>8.7999999999999995E-2</v>
      </c>
      <c r="E70">
        <v>10.7</v>
      </c>
      <c r="F70" t="s">
        <v>130</v>
      </c>
      <c r="G70" t="s">
        <v>158</v>
      </c>
      <c r="H70" t="s">
        <v>161</v>
      </c>
    </row>
    <row r="71" spans="1:8" x14ac:dyDescent="0.25">
      <c r="A71" t="s">
        <v>428</v>
      </c>
      <c r="B71">
        <v>2451</v>
      </c>
      <c r="C71">
        <v>14084</v>
      </c>
      <c r="D71" s="41">
        <v>0.17399999999999999</v>
      </c>
      <c r="E71">
        <v>3</v>
      </c>
      <c r="F71" t="s">
        <v>136</v>
      </c>
      <c r="G71" t="s">
        <v>158</v>
      </c>
    </row>
    <row r="72" spans="1:8" x14ac:dyDescent="0.25">
      <c r="A72" t="s">
        <v>428</v>
      </c>
      <c r="B72">
        <v>341</v>
      </c>
      <c r="C72">
        <v>8172</v>
      </c>
      <c r="D72" s="41">
        <v>4.2000000000000003E-2</v>
      </c>
      <c r="E72">
        <v>17</v>
      </c>
      <c r="F72" t="s">
        <v>132</v>
      </c>
      <c r="G72" t="s">
        <v>158</v>
      </c>
      <c r="H72" t="s">
        <v>161</v>
      </c>
    </row>
    <row r="73" spans="1:8" x14ac:dyDescent="0.25">
      <c r="A73" t="s">
        <v>429</v>
      </c>
      <c r="B73">
        <v>46</v>
      </c>
      <c r="C73">
        <v>2045</v>
      </c>
      <c r="D73" s="41">
        <v>2.3E-2</v>
      </c>
      <c r="E73">
        <v>25.2</v>
      </c>
      <c r="F73" t="s">
        <v>128</v>
      </c>
      <c r="G73" t="s">
        <v>165</v>
      </c>
      <c r="H73" t="s">
        <v>161</v>
      </c>
    </row>
    <row r="74" spans="1:8" x14ac:dyDescent="0.25">
      <c r="A74" t="s">
        <v>430</v>
      </c>
      <c r="B74">
        <v>922</v>
      </c>
      <c r="C74">
        <v>7848</v>
      </c>
      <c r="D74" s="41">
        <v>0.11799999999999999</v>
      </c>
      <c r="E74">
        <v>6.8</v>
      </c>
      <c r="F74" t="s">
        <v>134</v>
      </c>
      <c r="G74" t="s">
        <v>164</v>
      </c>
      <c r="H74" t="s">
        <v>161</v>
      </c>
    </row>
    <row r="75" spans="1:8" x14ac:dyDescent="0.25">
      <c r="A75" t="s">
        <v>431</v>
      </c>
      <c r="B75">
        <v>480</v>
      </c>
      <c r="C75">
        <v>4499</v>
      </c>
      <c r="D75" s="41">
        <v>0.107</v>
      </c>
      <c r="E75">
        <v>8.3000000000000007</v>
      </c>
      <c r="F75" t="s">
        <v>128</v>
      </c>
      <c r="G75" t="s">
        <v>158</v>
      </c>
      <c r="H75" t="s">
        <v>162</v>
      </c>
    </row>
    <row r="76" spans="1:8" x14ac:dyDescent="0.25">
      <c r="A76" t="s">
        <v>431</v>
      </c>
      <c r="B76">
        <v>823</v>
      </c>
      <c r="C76">
        <v>13877</v>
      </c>
      <c r="D76" s="41">
        <v>5.8999999999999997E-2</v>
      </c>
      <c r="E76">
        <v>15.4</v>
      </c>
      <c r="F76" t="s">
        <v>160</v>
      </c>
      <c r="G76" t="s">
        <v>158</v>
      </c>
      <c r="H76" t="s">
        <v>161</v>
      </c>
    </row>
    <row r="77" spans="1:8" x14ac:dyDescent="0.25">
      <c r="A77" t="s">
        <v>432</v>
      </c>
      <c r="B77">
        <v>535</v>
      </c>
      <c r="C77">
        <v>8677</v>
      </c>
      <c r="D77" s="41">
        <v>6.2E-2</v>
      </c>
      <c r="E77">
        <v>15.5</v>
      </c>
      <c r="F77" t="s">
        <v>160</v>
      </c>
      <c r="G77" t="s">
        <v>158</v>
      </c>
      <c r="H77" t="s">
        <v>161</v>
      </c>
    </row>
    <row r="78" spans="1:8" x14ac:dyDescent="0.25">
      <c r="A78" t="s">
        <v>433</v>
      </c>
      <c r="B78">
        <v>1475</v>
      </c>
      <c r="C78">
        <v>13657</v>
      </c>
      <c r="D78" s="41">
        <v>0.108</v>
      </c>
      <c r="E78">
        <v>7.5</v>
      </c>
      <c r="F78" t="s">
        <v>160</v>
      </c>
      <c r="G78" t="s">
        <v>158</v>
      </c>
      <c r="H78" t="s">
        <v>162</v>
      </c>
    </row>
    <row r="79" spans="1:8" x14ac:dyDescent="0.25">
      <c r="A79" t="s">
        <v>434</v>
      </c>
      <c r="B79">
        <v>657</v>
      </c>
      <c r="C79">
        <v>8033</v>
      </c>
      <c r="D79" s="41">
        <v>8.2000000000000003E-2</v>
      </c>
      <c r="E79">
        <v>10.4</v>
      </c>
      <c r="F79" t="s">
        <v>361</v>
      </c>
      <c r="G79" t="s">
        <v>158</v>
      </c>
      <c r="H79" t="s">
        <v>161</v>
      </c>
    </row>
    <row r="80" spans="1:8" x14ac:dyDescent="0.25">
      <c r="A80" t="s">
        <v>435</v>
      </c>
      <c r="B80">
        <v>837</v>
      </c>
      <c r="C80">
        <v>5358</v>
      </c>
      <c r="D80" s="41">
        <v>0.156</v>
      </c>
      <c r="E80">
        <v>5.9</v>
      </c>
      <c r="F80" t="s">
        <v>134</v>
      </c>
      <c r="G80" t="s">
        <v>164</v>
      </c>
      <c r="H80" t="s">
        <v>162</v>
      </c>
    </row>
    <row r="81" spans="1:8" x14ac:dyDescent="0.25">
      <c r="A81" t="s">
        <v>435</v>
      </c>
      <c r="B81">
        <v>848</v>
      </c>
      <c r="C81">
        <v>13071</v>
      </c>
      <c r="D81" s="41">
        <v>6.5000000000000002E-2</v>
      </c>
      <c r="E81">
        <v>13.3</v>
      </c>
      <c r="F81" t="s">
        <v>134</v>
      </c>
      <c r="G81" t="s">
        <v>158</v>
      </c>
      <c r="H81" t="s">
        <v>162</v>
      </c>
    </row>
    <row r="82" spans="1:8" x14ac:dyDescent="0.25">
      <c r="A82" t="s">
        <v>435</v>
      </c>
      <c r="B82">
        <v>241</v>
      </c>
      <c r="C82">
        <v>7343</v>
      </c>
      <c r="D82" s="41">
        <v>3.3000000000000002E-2</v>
      </c>
      <c r="E82">
        <v>15.5</v>
      </c>
      <c r="F82" t="s">
        <v>130</v>
      </c>
      <c r="G82" t="s">
        <v>158</v>
      </c>
      <c r="H82" t="s">
        <v>161</v>
      </c>
    </row>
    <row r="83" spans="1:8" x14ac:dyDescent="0.25">
      <c r="A83" t="s">
        <v>436</v>
      </c>
      <c r="B83">
        <v>53</v>
      </c>
      <c r="C83">
        <v>683</v>
      </c>
      <c r="D83" s="41">
        <v>7.8E-2</v>
      </c>
      <c r="E83">
        <v>13</v>
      </c>
      <c r="F83" t="s">
        <v>136</v>
      </c>
      <c r="G83" t="s">
        <v>158</v>
      </c>
      <c r="H83" t="s">
        <v>161</v>
      </c>
    </row>
    <row r="84" spans="1:8" x14ac:dyDescent="0.25">
      <c r="A84" t="s">
        <v>437</v>
      </c>
      <c r="B84">
        <v>378</v>
      </c>
      <c r="C84">
        <v>4853</v>
      </c>
      <c r="D84" s="41">
        <v>7.8E-2</v>
      </c>
      <c r="E84">
        <v>12.1</v>
      </c>
      <c r="F84" t="s">
        <v>136</v>
      </c>
      <c r="G84" t="s">
        <v>158</v>
      </c>
      <c r="H84" t="s">
        <v>161</v>
      </c>
    </row>
    <row r="85" spans="1:8" x14ac:dyDescent="0.25">
      <c r="A85" t="s">
        <v>437</v>
      </c>
      <c r="B85">
        <v>402</v>
      </c>
      <c r="C85">
        <v>7082</v>
      </c>
      <c r="D85" s="41">
        <v>5.7000000000000002E-2</v>
      </c>
      <c r="E85">
        <v>13.3</v>
      </c>
      <c r="F85" t="s">
        <v>133</v>
      </c>
      <c r="G85" t="s">
        <v>164</v>
      </c>
      <c r="H85" t="s">
        <v>161</v>
      </c>
    </row>
    <row r="86" spans="1:8" x14ac:dyDescent="0.25">
      <c r="A86" t="s">
        <v>438</v>
      </c>
      <c r="B86">
        <v>182</v>
      </c>
      <c r="C86">
        <v>1450</v>
      </c>
      <c r="D86" s="41">
        <v>0.126</v>
      </c>
      <c r="E86">
        <v>6.6</v>
      </c>
      <c r="F86" t="s">
        <v>136</v>
      </c>
      <c r="G86" t="s">
        <v>164</v>
      </c>
      <c r="H86" t="s">
        <v>162</v>
      </c>
    </row>
    <row r="87" spans="1:8" x14ac:dyDescent="0.25">
      <c r="A87" t="s">
        <v>439</v>
      </c>
      <c r="B87">
        <v>1298</v>
      </c>
      <c r="C87">
        <v>8624</v>
      </c>
      <c r="D87" s="41">
        <v>0.151</v>
      </c>
      <c r="E87">
        <v>5.7</v>
      </c>
      <c r="F87" t="s">
        <v>134</v>
      </c>
      <c r="G87" t="s">
        <v>164</v>
      </c>
      <c r="H87" t="s">
        <v>161</v>
      </c>
    </row>
    <row r="88" spans="1:8" x14ac:dyDescent="0.25">
      <c r="A88" t="s">
        <v>439</v>
      </c>
      <c r="B88">
        <v>89</v>
      </c>
      <c r="C88">
        <v>1355</v>
      </c>
      <c r="D88" s="41">
        <v>6.6000000000000003E-2</v>
      </c>
      <c r="E88">
        <v>13.7</v>
      </c>
      <c r="F88" t="s">
        <v>138</v>
      </c>
      <c r="G88" t="s">
        <v>158</v>
      </c>
      <c r="H88" t="s">
        <v>162</v>
      </c>
    </row>
    <row r="89" spans="1:8" x14ac:dyDescent="0.25">
      <c r="A89" t="s">
        <v>440</v>
      </c>
      <c r="B89">
        <v>590</v>
      </c>
      <c r="C89">
        <v>10134</v>
      </c>
      <c r="D89" s="41">
        <v>5.8000000000000003E-2</v>
      </c>
      <c r="E89">
        <v>18</v>
      </c>
      <c r="F89" t="s">
        <v>130</v>
      </c>
      <c r="G89" t="s">
        <v>158</v>
      </c>
      <c r="H89" t="s">
        <v>161</v>
      </c>
    </row>
    <row r="90" spans="1:8" x14ac:dyDescent="0.25">
      <c r="A90" t="s">
        <v>420</v>
      </c>
      <c r="B90">
        <v>1644</v>
      </c>
      <c r="C90">
        <v>12068</v>
      </c>
      <c r="D90" s="41">
        <v>0.13600000000000001</v>
      </c>
      <c r="E90">
        <v>6</v>
      </c>
      <c r="F90" t="s">
        <v>133</v>
      </c>
      <c r="G90" t="s">
        <v>164</v>
      </c>
      <c r="H90" t="s">
        <v>161</v>
      </c>
    </row>
    <row r="91" spans="1:8" x14ac:dyDescent="0.25">
      <c r="A91" t="s">
        <v>420</v>
      </c>
      <c r="B91">
        <v>361</v>
      </c>
      <c r="C91">
        <v>3985</v>
      </c>
      <c r="D91" s="41">
        <v>9.0999999999999998E-2</v>
      </c>
      <c r="E91">
        <v>8.9</v>
      </c>
      <c r="F91" t="s">
        <v>132</v>
      </c>
      <c r="G91" t="s">
        <v>158</v>
      </c>
      <c r="H91" t="s">
        <v>161</v>
      </c>
    </row>
    <row r="92" spans="1:8" x14ac:dyDescent="0.25">
      <c r="A92" t="s">
        <v>441</v>
      </c>
      <c r="B92">
        <v>1567</v>
      </c>
      <c r="C92">
        <v>8311</v>
      </c>
      <c r="D92" s="41">
        <v>0.189</v>
      </c>
      <c r="E92">
        <v>2.1</v>
      </c>
      <c r="F92" t="s">
        <v>128</v>
      </c>
      <c r="G92" t="s">
        <v>158</v>
      </c>
      <c r="H92" t="s">
        <v>161</v>
      </c>
    </row>
    <row r="93" spans="1:8" x14ac:dyDescent="0.25">
      <c r="A93" t="s">
        <v>442</v>
      </c>
      <c r="B93">
        <v>755</v>
      </c>
      <c r="C93">
        <v>6245</v>
      </c>
      <c r="D93" s="41">
        <v>0.121</v>
      </c>
      <c r="E93">
        <v>6.8</v>
      </c>
      <c r="F93" t="s">
        <v>130</v>
      </c>
      <c r="G93" t="s">
        <v>164</v>
      </c>
      <c r="H93" t="s">
        <v>161</v>
      </c>
    </row>
    <row r="94" spans="1:8" x14ac:dyDescent="0.25">
      <c r="A94" t="s">
        <v>443</v>
      </c>
      <c r="B94">
        <v>436</v>
      </c>
      <c r="C94">
        <v>10450</v>
      </c>
      <c r="D94" s="41">
        <v>4.2000000000000003E-2</v>
      </c>
      <c r="E94">
        <v>17.100000000000001</v>
      </c>
      <c r="F94" t="s">
        <v>134</v>
      </c>
      <c r="G94" t="s">
        <v>158</v>
      </c>
      <c r="H94" t="s">
        <v>161</v>
      </c>
    </row>
    <row r="95" spans="1:8" x14ac:dyDescent="0.25">
      <c r="A95" t="s">
        <v>443</v>
      </c>
      <c r="B95">
        <v>342</v>
      </c>
      <c r="C95">
        <v>8980</v>
      </c>
      <c r="D95" s="41">
        <v>3.7999999999999999E-2</v>
      </c>
      <c r="E95">
        <v>17.7</v>
      </c>
      <c r="F95" t="s">
        <v>136</v>
      </c>
      <c r="G95" t="s">
        <v>158</v>
      </c>
      <c r="H95" t="s">
        <v>162</v>
      </c>
    </row>
    <row r="96" spans="1:8" x14ac:dyDescent="0.25">
      <c r="A96" t="s">
        <v>444</v>
      </c>
      <c r="B96">
        <v>978</v>
      </c>
      <c r="C96">
        <v>12630</v>
      </c>
      <c r="D96" s="41">
        <v>7.6999999999999999E-2</v>
      </c>
      <c r="E96">
        <v>9.9</v>
      </c>
      <c r="F96" t="s">
        <v>138</v>
      </c>
      <c r="G96" t="s">
        <v>158</v>
      </c>
      <c r="H96" t="s">
        <v>161</v>
      </c>
    </row>
    <row r="97" spans="1:8" x14ac:dyDescent="0.25">
      <c r="A97" t="s">
        <v>444</v>
      </c>
      <c r="B97">
        <v>816</v>
      </c>
      <c r="C97">
        <v>13913</v>
      </c>
      <c r="D97" s="41">
        <v>5.8999999999999997E-2</v>
      </c>
      <c r="E97">
        <v>12.9</v>
      </c>
      <c r="F97" t="s">
        <v>134</v>
      </c>
      <c r="G97" t="s">
        <v>158</v>
      </c>
    </row>
    <row r="98" spans="1:8" x14ac:dyDescent="0.25">
      <c r="A98" t="s">
        <v>422</v>
      </c>
      <c r="B98">
        <v>1245</v>
      </c>
      <c r="C98">
        <v>13238</v>
      </c>
      <c r="D98" s="41">
        <v>9.4E-2</v>
      </c>
      <c r="E98">
        <v>9.1999999999999993</v>
      </c>
      <c r="F98" t="s">
        <v>134</v>
      </c>
      <c r="G98" t="s">
        <v>164</v>
      </c>
      <c r="H98" t="s">
        <v>162</v>
      </c>
    </row>
    <row r="99" spans="1:8" x14ac:dyDescent="0.25">
      <c r="A99" t="s">
        <v>445</v>
      </c>
      <c r="B99">
        <v>654</v>
      </c>
      <c r="C99">
        <v>3314</v>
      </c>
      <c r="D99" s="41">
        <v>0.19700000000000001</v>
      </c>
      <c r="E99">
        <v>1</v>
      </c>
      <c r="F99" t="s">
        <v>133</v>
      </c>
      <c r="G99" t="s">
        <v>158</v>
      </c>
    </row>
    <row r="100" spans="1:8" x14ac:dyDescent="0.25">
      <c r="A100" t="s">
        <v>445</v>
      </c>
      <c r="B100">
        <v>354</v>
      </c>
      <c r="C100">
        <v>10977</v>
      </c>
      <c r="D100" s="41">
        <v>3.2000000000000001E-2</v>
      </c>
      <c r="E100">
        <v>21.2</v>
      </c>
      <c r="F100" t="s">
        <v>138</v>
      </c>
      <c r="G100" t="s">
        <v>158</v>
      </c>
      <c r="H100" t="s">
        <v>162</v>
      </c>
    </row>
    <row r="101" spans="1:8" x14ac:dyDescent="0.25">
      <c r="A101" t="s">
        <v>446</v>
      </c>
      <c r="B101">
        <v>755</v>
      </c>
      <c r="C101">
        <v>8733</v>
      </c>
      <c r="D101" s="41">
        <v>8.6999999999999994E-2</v>
      </c>
      <c r="E101">
        <v>10.7</v>
      </c>
      <c r="F101" t="s">
        <v>138</v>
      </c>
      <c r="G101" t="s">
        <v>158</v>
      </c>
      <c r="H101" t="s">
        <v>161</v>
      </c>
    </row>
    <row r="102" spans="1:8" x14ac:dyDescent="0.25">
      <c r="A102" t="s">
        <v>447</v>
      </c>
      <c r="B102">
        <v>332</v>
      </c>
      <c r="C102">
        <v>6066</v>
      </c>
      <c r="D102" s="41">
        <v>5.5E-2</v>
      </c>
      <c r="E102">
        <v>15.3</v>
      </c>
      <c r="F102" t="s">
        <v>130</v>
      </c>
      <c r="G102" t="s">
        <v>158</v>
      </c>
      <c r="H102" t="s">
        <v>162</v>
      </c>
    </row>
    <row r="103" spans="1:8" x14ac:dyDescent="0.25">
      <c r="A103" t="s">
        <v>448</v>
      </c>
      <c r="B103">
        <v>735</v>
      </c>
      <c r="C103">
        <v>13288</v>
      </c>
      <c r="D103" s="41">
        <v>5.5E-2</v>
      </c>
      <c r="E103">
        <v>21</v>
      </c>
      <c r="F103" t="s">
        <v>130</v>
      </c>
      <c r="G103" t="s">
        <v>158</v>
      </c>
      <c r="H103" t="s">
        <v>162</v>
      </c>
    </row>
    <row r="106" spans="1:8" ht="29.25" customHeight="1" x14ac:dyDescent="0.25">
      <c r="B106" s="22" t="s">
        <v>407</v>
      </c>
      <c r="C106" t="s">
        <v>405</v>
      </c>
      <c r="E106" t="s">
        <v>42</v>
      </c>
      <c r="F106" t="s">
        <v>406</v>
      </c>
    </row>
    <row r="107" spans="1:8" x14ac:dyDescent="0.25">
      <c r="B107" cm="1">
        <f t="array" ref="B107:B111">LARGE(GSCQueries[Clicks],_xlfn.SEQUENCE(5))</f>
        <v>2557</v>
      </c>
      <c r="C107" t="str" cm="1">
        <f t="array" ref="C107:C111">_xlfn.XLOOKUP(_xlfn.ANCHORARRAY(B107),GSCQueries[Clicks],GSCQueries[Page (opc.)],"")</f>
        <v>/</v>
      </c>
      <c r="E107" s="39" cm="1">
        <f t="array" ref="E107:E111">_xlfn.XLOOKUP(_xlfn.ANCHORARRAY(B107),GSCQueries[Clicks],GSCQueries[CTR])</f>
        <v>0.187</v>
      </c>
      <c r="F107" cm="1">
        <f t="array" ref="F107:F111">_xlfn.XLOOKUP(_xlfn.ANCHORARRAY(B107),GSCQueries[Clicks],GSCQueries[Avg position])</f>
        <v>2.9</v>
      </c>
    </row>
    <row r="108" spans="1:8" x14ac:dyDescent="0.25">
      <c r="B108">
        <v>2465</v>
      </c>
      <c r="C108" t="str">
        <v>/uslugi</v>
      </c>
      <c r="E108" s="39">
        <v>0.17399999999999999</v>
      </c>
      <c r="F108">
        <v>3</v>
      </c>
    </row>
    <row r="109" spans="1:8" x14ac:dyDescent="0.25">
      <c r="B109">
        <v>2451</v>
      </c>
      <c r="C109" t="str">
        <v>/blog/jak-dobrac-reduktor/</v>
      </c>
      <c r="E109" s="39">
        <v>0.17399999999999999</v>
      </c>
      <c r="F109">
        <v>3</v>
      </c>
    </row>
    <row r="110" spans="1:8" x14ac:dyDescent="0.25">
      <c r="B110">
        <v>1850</v>
      </c>
      <c r="C110" t="str">
        <v>/blog/jak-dobrac-reduktor-frl/</v>
      </c>
      <c r="E110" s="39">
        <v>0.16200000000000001</v>
      </c>
      <c r="F110">
        <v>2.7</v>
      </c>
    </row>
    <row r="111" spans="1:8" x14ac:dyDescent="0.25">
      <c r="B111">
        <v>1644</v>
      </c>
      <c r="C111" t="str">
        <v>/blog/jak-dobrac-zawor/</v>
      </c>
      <c r="E111" s="39">
        <v>0.13600000000000001</v>
      </c>
      <c r="F111">
        <v>6</v>
      </c>
    </row>
  </sheetData>
  <mergeCells count="4">
    <mergeCell ref="J4:K4"/>
    <mergeCell ref="A1:B2"/>
    <mergeCell ref="C2:K2"/>
    <mergeCell ref="C1:K1"/>
  </mergeCells>
  <hyperlinks>
    <hyperlink ref="M5" location="'Strona główna'!A1" display="Strona główna" xr:uid="{51E78785-8746-4E2B-B6F9-7DD20609B9E4}"/>
    <hyperlink ref="M6" location="'Dane raportu'!A1" display="Dane raportu" xr:uid="{011D6EA0-9374-4BBB-9975-26C8CEF65A31}"/>
    <hyperlink ref="M7" location="KPI_Dashboard!A1" display="Kpi dashbord " xr:uid="{BAE3BEE1-BA37-43B6-B9BB-6FF1F38837F2}"/>
    <hyperlink ref="M8" location="'GA4 dane'!A1" display="Dane z Google Analitic 4 " xr:uid="{53471A86-968A-4496-8534-625A990D02B9}"/>
    <hyperlink ref="M9" location="'GSC zapytania'!A1" display="Dane z Google search console - zapytania" xr:uid="{2B9F79D5-98C8-4899-93E5-5FF1AAB26208}"/>
    <hyperlink ref="M10" location="'GSC strony'!A1" display="Dane z Google search console - strony" xr:uid="{696AE5C2-6912-49D4-92A2-E109629F6C41}"/>
    <hyperlink ref="M11" location="'Audyt techniczny'!A1" display="Audyt techniczny" xr:uid="{ED130FE0-87C4-44C7-9B37-90AAB41732F5}"/>
    <hyperlink ref="M12" location="'Audyt zawartości'!A1" display="Audyt zawartości" xr:uid="{3AE3938F-E1A8-455E-B95A-8619C74CFB67}"/>
    <hyperlink ref="M13" location="'Audyt linków '!A1" display="Audyt linków" xr:uid="{48148201-251C-49A7-997B-64AC05154A13}"/>
    <hyperlink ref="M14" location="'Plan działań'!A1" display="Plan działań" xr:uid="{665233A3-5BA5-4648-9995-67F9515C76CB}"/>
    <hyperlink ref="M15" location="'Raport SEO'!A1" display="Raport SEO" xr:uid="{4AFD0B34-3DE1-4048-9DC2-B47306F0E649}"/>
    <hyperlink ref="M16" location="Słownik!A1" display="Słownik" xr:uid="{61C709EC-E5BD-42BF-9A87-AF719008457E}"/>
  </hyperlinks>
  <pageMargins left="0.75" right="0.75" top="1" bottom="1" header="0.5" footer="0.5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04"/>
  <sheetViews>
    <sheetView showGridLines="0" workbookViewId="0">
      <pane ySplit="4" topLeftCell="A5" activePane="bottomLeft" state="frozen"/>
      <selection pane="bottomLeft" activeCell="M11" sqref="M11"/>
    </sheetView>
  </sheetViews>
  <sheetFormatPr defaultRowHeight="15" x14ac:dyDescent="0.25"/>
  <cols>
    <col min="1" max="1" width="55" customWidth="1"/>
    <col min="2" max="2" width="12" customWidth="1"/>
    <col min="3" max="3" width="14" customWidth="1"/>
    <col min="4" max="4" width="10" customWidth="1"/>
    <col min="5" max="5" width="12" customWidth="1"/>
    <col min="6" max="6" width="22" customWidth="1"/>
    <col min="7" max="8" width="16" customWidth="1"/>
    <col min="10" max="10" width="13.5703125" customWidth="1"/>
    <col min="13" max="13" width="38" bestFit="1" customWidth="1"/>
  </cols>
  <sheetData>
    <row r="1" spans="1:13" ht="26.25" customHeight="1" x14ac:dyDescent="0.25">
      <c r="A1" s="43" t="e" vm="1">
        <v>#VALUE!</v>
      </c>
      <c r="B1" s="43"/>
      <c r="C1" s="42" t="s">
        <v>48</v>
      </c>
      <c r="D1" s="42"/>
      <c r="E1" s="42"/>
      <c r="F1" s="42"/>
      <c r="G1" s="42"/>
      <c r="H1" s="42"/>
      <c r="I1" s="42"/>
      <c r="J1" s="42"/>
      <c r="K1" s="42"/>
      <c r="M1" s="29" t="s">
        <v>348</v>
      </c>
    </row>
    <row r="2" spans="1:13" ht="15.75" customHeight="1" x14ac:dyDescent="0.25">
      <c r="A2" s="43"/>
      <c r="B2" s="43"/>
      <c r="C2" s="43" t="s">
        <v>237</v>
      </c>
      <c r="D2" s="43"/>
      <c r="E2" s="43"/>
      <c r="F2" s="43"/>
      <c r="G2" s="43"/>
      <c r="H2" s="43"/>
      <c r="I2" s="43"/>
      <c r="J2" s="43"/>
      <c r="K2" s="43"/>
    </row>
    <row r="4" spans="1:13" ht="30" x14ac:dyDescent="0.25">
      <c r="A4" s="6" t="s">
        <v>49</v>
      </c>
      <c r="B4" s="6" t="s">
        <v>26</v>
      </c>
      <c r="C4" s="6" t="s">
        <v>41</v>
      </c>
      <c r="D4" s="6" t="s">
        <v>42</v>
      </c>
      <c r="E4" s="6" t="s">
        <v>43</v>
      </c>
      <c r="F4" s="6" t="s">
        <v>50</v>
      </c>
      <c r="G4" s="6" t="s">
        <v>51</v>
      </c>
      <c r="H4" s="6" t="s">
        <v>36</v>
      </c>
      <c r="J4" s="59" t="s">
        <v>52</v>
      </c>
      <c r="K4" s="46"/>
    </row>
    <row r="5" spans="1:13" x14ac:dyDescent="0.25">
      <c r="A5" t="s">
        <v>449</v>
      </c>
      <c r="B5">
        <v>139</v>
      </c>
      <c r="C5">
        <v>2078</v>
      </c>
      <c r="D5" s="41">
        <v>6.6900000000000001E-2</v>
      </c>
      <c r="E5">
        <v>11.3</v>
      </c>
      <c r="F5" t="s">
        <v>143</v>
      </c>
      <c r="G5" t="s">
        <v>144</v>
      </c>
      <c r="H5" t="s">
        <v>145</v>
      </c>
      <c r="J5" s="10" t="s">
        <v>103</v>
      </c>
      <c r="K5" s="13">
        <f>SUM(B5:B1000)</f>
        <v>46716</v>
      </c>
      <c r="M5" s="40" t="s">
        <v>349</v>
      </c>
    </row>
    <row r="6" spans="1:13" x14ac:dyDescent="0.25">
      <c r="A6" t="s">
        <v>450</v>
      </c>
      <c r="B6">
        <v>1014</v>
      </c>
      <c r="C6">
        <v>6870</v>
      </c>
      <c r="D6" s="41">
        <v>0.14760000000000001</v>
      </c>
      <c r="E6">
        <v>4.3</v>
      </c>
      <c r="F6" t="s">
        <v>143</v>
      </c>
      <c r="H6" t="s">
        <v>145</v>
      </c>
      <c r="J6" s="10" t="s">
        <v>104</v>
      </c>
      <c r="K6" s="13">
        <f>SUM(C5:C1000)</f>
        <v>583640</v>
      </c>
      <c r="M6" s="40" t="s">
        <v>336</v>
      </c>
    </row>
    <row r="7" spans="1:13" ht="45" x14ac:dyDescent="0.25">
      <c r="A7" t="s">
        <v>146</v>
      </c>
      <c r="B7">
        <v>1217</v>
      </c>
      <c r="C7">
        <v>11735</v>
      </c>
      <c r="D7" s="41">
        <v>0.1037</v>
      </c>
      <c r="E7">
        <v>8.5</v>
      </c>
      <c r="F7" t="s">
        <v>147</v>
      </c>
      <c r="G7" t="s">
        <v>144</v>
      </c>
      <c r="H7" t="s">
        <v>145</v>
      </c>
      <c r="J7" s="10" t="s">
        <v>156</v>
      </c>
      <c r="K7" s="14">
        <f>IFERROR(K5/K6,0)</f>
        <v>8.0042491947090677E-2</v>
      </c>
      <c r="M7" s="40" t="s">
        <v>354</v>
      </c>
    </row>
    <row r="8" spans="1:13" ht="60" x14ac:dyDescent="0.25">
      <c r="A8" t="s">
        <v>148</v>
      </c>
      <c r="B8">
        <v>255</v>
      </c>
      <c r="C8">
        <v>9302</v>
      </c>
      <c r="D8" s="41">
        <v>2.7400000000000001E-2</v>
      </c>
      <c r="E8">
        <v>17.7</v>
      </c>
      <c r="F8" t="s">
        <v>149</v>
      </c>
      <c r="G8" t="s">
        <v>144</v>
      </c>
      <c r="H8" t="s">
        <v>145</v>
      </c>
      <c r="J8" s="10" t="s">
        <v>157</v>
      </c>
      <c r="K8" s="15">
        <f>IFERROR(SUMPRODUCT(E5:E1000,C5:C1000)/SUM(C5:C1000),0)</f>
        <v>12.247110376259334</v>
      </c>
      <c r="M8" s="40" t="s">
        <v>337</v>
      </c>
    </row>
    <row r="9" spans="1:13" x14ac:dyDescent="0.25">
      <c r="A9" t="s">
        <v>150</v>
      </c>
      <c r="B9">
        <v>863</v>
      </c>
      <c r="C9">
        <v>10111</v>
      </c>
      <c r="D9" s="41">
        <v>8.5400000000000004E-2</v>
      </c>
      <c r="E9">
        <v>13.6</v>
      </c>
      <c r="F9" t="s">
        <v>151</v>
      </c>
      <c r="G9" t="s">
        <v>144</v>
      </c>
      <c r="H9" t="s">
        <v>145</v>
      </c>
      <c r="M9" s="40" t="s">
        <v>338</v>
      </c>
    </row>
    <row r="10" spans="1:13" x14ac:dyDescent="0.25">
      <c r="A10" t="s">
        <v>152</v>
      </c>
      <c r="B10">
        <v>97</v>
      </c>
      <c r="C10">
        <v>949</v>
      </c>
      <c r="D10" s="41">
        <v>0.1022</v>
      </c>
      <c r="E10">
        <v>7.8</v>
      </c>
      <c r="F10" t="s">
        <v>143</v>
      </c>
      <c r="G10" t="s">
        <v>144</v>
      </c>
      <c r="H10" t="s">
        <v>145</v>
      </c>
      <c r="M10" s="40" t="s">
        <v>339</v>
      </c>
    </row>
    <row r="11" spans="1:13" x14ac:dyDescent="0.25">
      <c r="A11" t="s">
        <v>451</v>
      </c>
      <c r="B11">
        <v>399</v>
      </c>
      <c r="C11">
        <v>2180</v>
      </c>
      <c r="D11" s="41">
        <v>0.183</v>
      </c>
      <c r="E11">
        <v>1</v>
      </c>
      <c r="F11" t="s">
        <v>147</v>
      </c>
      <c r="G11" t="s">
        <v>144</v>
      </c>
      <c r="H11" t="s">
        <v>145</v>
      </c>
      <c r="M11" s="40" t="s">
        <v>120</v>
      </c>
    </row>
    <row r="12" spans="1:13" x14ac:dyDescent="0.25">
      <c r="A12" t="s">
        <v>152</v>
      </c>
      <c r="B12">
        <v>675</v>
      </c>
      <c r="C12">
        <v>9982</v>
      </c>
      <c r="D12" s="41">
        <v>6.7599999999999993E-2</v>
      </c>
      <c r="E12">
        <v>14</v>
      </c>
      <c r="F12" t="s">
        <v>143</v>
      </c>
      <c r="G12" t="s">
        <v>144</v>
      </c>
      <c r="H12" t="s">
        <v>145</v>
      </c>
      <c r="M12" s="40" t="s">
        <v>340</v>
      </c>
    </row>
    <row r="13" spans="1:13" x14ac:dyDescent="0.25">
      <c r="A13" t="s">
        <v>449</v>
      </c>
      <c r="B13">
        <v>97</v>
      </c>
      <c r="C13">
        <v>1947</v>
      </c>
      <c r="D13" s="41">
        <v>4.9799999999999997E-2</v>
      </c>
      <c r="E13">
        <v>14.3</v>
      </c>
      <c r="F13" t="s">
        <v>143</v>
      </c>
      <c r="G13" t="s">
        <v>144</v>
      </c>
      <c r="H13" t="s">
        <v>145</v>
      </c>
      <c r="M13" s="40" t="s">
        <v>341</v>
      </c>
    </row>
    <row r="14" spans="1:13" x14ac:dyDescent="0.25">
      <c r="A14" t="s">
        <v>153</v>
      </c>
      <c r="B14">
        <v>412</v>
      </c>
      <c r="C14">
        <v>7296</v>
      </c>
      <c r="D14" s="41">
        <v>5.6500000000000002E-2</v>
      </c>
      <c r="E14">
        <v>17</v>
      </c>
      <c r="F14" t="s">
        <v>154</v>
      </c>
      <c r="H14" t="s">
        <v>145</v>
      </c>
      <c r="M14" s="40" t="s">
        <v>342</v>
      </c>
    </row>
    <row r="15" spans="1:13" x14ac:dyDescent="0.25">
      <c r="A15" t="s">
        <v>150</v>
      </c>
      <c r="B15">
        <v>9</v>
      </c>
      <c r="C15">
        <v>202</v>
      </c>
      <c r="D15" s="41">
        <v>4.4600000000000001E-2</v>
      </c>
      <c r="E15">
        <v>16</v>
      </c>
      <c r="F15" t="s">
        <v>151</v>
      </c>
      <c r="G15" t="s">
        <v>144</v>
      </c>
      <c r="H15" t="s">
        <v>145</v>
      </c>
      <c r="M15" s="40" t="s">
        <v>343</v>
      </c>
    </row>
    <row r="16" spans="1:13" x14ac:dyDescent="0.25">
      <c r="A16" t="s">
        <v>451</v>
      </c>
      <c r="B16">
        <v>636</v>
      </c>
      <c r="C16">
        <v>8781</v>
      </c>
      <c r="D16" s="41">
        <v>7.2400000000000006E-2</v>
      </c>
      <c r="E16">
        <v>12.3</v>
      </c>
      <c r="F16" t="s">
        <v>147</v>
      </c>
      <c r="G16" t="s">
        <v>144</v>
      </c>
      <c r="H16" t="s">
        <v>145</v>
      </c>
      <c r="M16" s="40" t="s">
        <v>344</v>
      </c>
    </row>
    <row r="17" spans="1:8" x14ac:dyDescent="0.25">
      <c r="A17" t="s">
        <v>452</v>
      </c>
      <c r="B17">
        <v>328</v>
      </c>
      <c r="C17">
        <v>9531</v>
      </c>
      <c r="D17" s="41">
        <v>3.44E-2</v>
      </c>
      <c r="E17">
        <v>15.9</v>
      </c>
      <c r="F17" t="s">
        <v>143</v>
      </c>
      <c r="G17" t="s">
        <v>144</v>
      </c>
      <c r="H17" t="s">
        <v>145</v>
      </c>
    </row>
    <row r="18" spans="1:8" x14ac:dyDescent="0.25">
      <c r="A18" t="s">
        <v>150</v>
      </c>
      <c r="B18">
        <v>936</v>
      </c>
      <c r="C18">
        <v>9247</v>
      </c>
      <c r="D18" s="41">
        <v>0.1012</v>
      </c>
      <c r="E18">
        <v>6.2</v>
      </c>
      <c r="F18" t="s">
        <v>151</v>
      </c>
      <c r="G18" t="s">
        <v>144</v>
      </c>
      <c r="H18" t="s">
        <v>145</v>
      </c>
    </row>
    <row r="19" spans="1:8" x14ac:dyDescent="0.25">
      <c r="A19" t="s">
        <v>152</v>
      </c>
      <c r="B19">
        <v>909</v>
      </c>
      <c r="C19">
        <v>9617</v>
      </c>
      <c r="D19" s="41">
        <v>9.4500000000000001E-2</v>
      </c>
      <c r="E19">
        <v>10</v>
      </c>
      <c r="F19" t="s">
        <v>143</v>
      </c>
      <c r="G19" t="s">
        <v>155</v>
      </c>
      <c r="H19" t="s">
        <v>145</v>
      </c>
    </row>
    <row r="20" spans="1:8" x14ac:dyDescent="0.25">
      <c r="A20" t="s">
        <v>146</v>
      </c>
      <c r="B20">
        <v>361</v>
      </c>
      <c r="C20">
        <v>3031</v>
      </c>
      <c r="D20" s="41">
        <v>0.1191</v>
      </c>
      <c r="E20">
        <v>6.3</v>
      </c>
      <c r="F20" t="s">
        <v>147</v>
      </c>
      <c r="G20" t="s">
        <v>144</v>
      </c>
      <c r="H20" t="s">
        <v>145</v>
      </c>
    </row>
    <row r="21" spans="1:8" x14ac:dyDescent="0.25">
      <c r="A21" t="s">
        <v>146</v>
      </c>
      <c r="B21">
        <v>68</v>
      </c>
      <c r="C21">
        <v>5681</v>
      </c>
      <c r="D21" s="41">
        <v>1.2E-2</v>
      </c>
      <c r="E21">
        <v>21.7</v>
      </c>
      <c r="F21" t="s">
        <v>147</v>
      </c>
      <c r="G21" t="s">
        <v>144</v>
      </c>
      <c r="H21" t="s">
        <v>145</v>
      </c>
    </row>
    <row r="22" spans="1:8" x14ac:dyDescent="0.25">
      <c r="A22" t="s">
        <v>152</v>
      </c>
      <c r="B22">
        <v>870</v>
      </c>
      <c r="C22">
        <v>9801</v>
      </c>
      <c r="D22" s="41">
        <v>8.8800000000000004E-2</v>
      </c>
      <c r="E22">
        <v>10.6</v>
      </c>
      <c r="F22" t="s">
        <v>143</v>
      </c>
      <c r="G22" t="s">
        <v>144</v>
      </c>
      <c r="H22" t="s">
        <v>145</v>
      </c>
    </row>
    <row r="23" spans="1:8" x14ac:dyDescent="0.25">
      <c r="A23" t="s">
        <v>452</v>
      </c>
      <c r="B23">
        <v>513</v>
      </c>
      <c r="C23">
        <v>10477</v>
      </c>
      <c r="D23">
        <v>4.9000000000000002E-2</v>
      </c>
      <c r="E23">
        <v>18.7</v>
      </c>
      <c r="F23" t="s">
        <v>143</v>
      </c>
      <c r="H23" t="s">
        <v>145</v>
      </c>
    </row>
    <row r="24" spans="1:8" x14ac:dyDescent="0.25">
      <c r="A24" t="s">
        <v>152</v>
      </c>
      <c r="B24">
        <v>304</v>
      </c>
      <c r="C24">
        <v>2047</v>
      </c>
      <c r="D24" s="41">
        <v>0.14849999999999999</v>
      </c>
      <c r="E24">
        <v>4.7</v>
      </c>
      <c r="F24" t="s">
        <v>143</v>
      </c>
      <c r="G24" t="s">
        <v>144</v>
      </c>
      <c r="H24" t="s">
        <v>145</v>
      </c>
    </row>
    <row r="25" spans="1:8" x14ac:dyDescent="0.25">
      <c r="A25" t="s">
        <v>451</v>
      </c>
      <c r="B25">
        <v>292</v>
      </c>
      <c r="C25">
        <v>3454</v>
      </c>
      <c r="D25" s="41">
        <v>8.4500000000000006E-2</v>
      </c>
      <c r="E25">
        <v>11.6</v>
      </c>
      <c r="F25" t="s">
        <v>147</v>
      </c>
      <c r="G25" t="s">
        <v>144</v>
      </c>
      <c r="H25" t="s">
        <v>145</v>
      </c>
    </row>
    <row r="26" spans="1:8" x14ac:dyDescent="0.25">
      <c r="A26" t="s">
        <v>146</v>
      </c>
      <c r="B26">
        <v>1513</v>
      </c>
      <c r="C26">
        <v>7940</v>
      </c>
      <c r="D26" s="41">
        <v>0.19059999999999999</v>
      </c>
      <c r="E26">
        <v>1</v>
      </c>
      <c r="F26" t="s">
        <v>147</v>
      </c>
      <c r="H26" t="s">
        <v>145</v>
      </c>
    </row>
    <row r="27" spans="1:8" x14ac:dyDescent="0.25">
      <c r="A27" t="s">
        <v>150</v>
      </c>
      <c r="B27">
        <v>711</v>
      </c>
      <c r="C27">
        <v>9758</v>
      </c>
      <c r="D27" s="41">
        <v>7.2900000000000006E-2</v>
      </c>
      <c r="E27">
        <v>11.2</v>
      </c>
      <c r="F27" t="s">
        <v>151</v>
      </c>
      <c r="G27" t="s">
        <v>144</v>
      </c>
      <c r="H27" t="s">
        <v>145</v>
      </c>
    </row>
    <row r="28" spans="1:8" x14ac:dyDescent="0.25">
      <c r="A28" t="s">
        <v>153</v>
      </c>
      <c r="B28">
        <v>1027</v>
      </c>
      <c r="C28">
        <v>9427</v>
      </c>
      <c r="D28" s="41">
        <v>0.1089</v>
      </c>
      <c r="E28">
        <v>8.9</v>
      </c>
      <c r="F28" t="s">
        <v>154</v>
      </c>
      <c r="G28" t="s">
        <v>144</v>
      </c>
      <c r="H28" t="s">
        <v>145</v>
      </c>
    </row>
    <row r="29" spans="1:8" x14ac:dyDescent="0.25">
      <c r="A29" t="s">
        <v>152</v>
      </c>
      <c r="B29">
        <v>696</v>
      </c>
      <c r="C29">
        <v>6379</v>
      </c>
      <c r="D29" s="41">
        <v>0.1091</v>
      </c>
      <c r="E29">
        <v>7.6</v>
      </c>
      <c r="F29" t="s">
        <v>143</v>
      </c>
      <c r="G29" t="s">
        <v>144</v>
      </c>
      <c r="H29" t="s">
        <v>145</v>
      </c>
    </row>
    <row r="30" spans="1:8" x14ac:dyDescent="0.25">
      <c r="A30" t="s">
        <v>452</v>
      </c>
      <c r="B30">
        <v>223</v>
      </c>
      <c r="C30">
        <v>2784</v>
      </c>
      <c r="D30">
        <v>8.0100000000000005E-2</v>
      </c>
      <c r="E30">
        <v>9.6999999999999993</v>
      </c>
      <c r="F30" t="s">
        <v>143</v>
      </c>
      <c r="G30" t="s">
        <v>155</v>
      </c>
      <c r="H30" t="s">
        <v>145</v>
      </c>
    </row>
    <row r="31" spans="1:8" x14ac:dyDescent="0.25">
      <c r="A31" t="s">
        <v>148</v>
      </c>
      <c r="B31">
        <v>794</v>
      </c>
      <c r="C31">
        <v>6411</v>
      </c>
      <c r="D31" s="41">
        <v>0.12379999999999999</v>
      </c>
      <c r="E31">
        <v>6.2</v>
      </c>
      <c r="F31" t="s">
        <v>149</v>
      </c>
      <c r="G31" t="s">
        <v>144</v>
      </c>
      <c r="H31" t="s">
        <v>145</v>
      </c>
    </row>
    <row r="32" spans="1:8" x14ac:dyDescent="0.25">
      <c r="A32" t="s">
        <v>148</v>
      </c>
      <c r="B32">
        <v>1410</v>
      </c>
      <c r="C32">
        <v>10168</v>
      </c>
      <c r="D32" s="41">
        <v>0.13869999999999999</v>
      </c>
      <c r="E32">
        <v>4.2</v>
      </c>
      <c r="F32" t="s">
        <v>149</v>
      </c>
      <c r="G32" t="s">
        <v>144</v>
      </c>
      <c r="H32" t="s">
        <v>145</v>
      </c>
    </row>
    <row r="33" spans="1:8" x14ac:dyDescent="0.25">
      <c r="A33" t="s">
        <v>153</v>
      </c>
      <c r="B33">
        <v>64</v>
      </c>
      <c r="C33">
        <v>1052</v>
      </c>
      <c r="D33" s="41">
        <v>6.08E-2</v>
      </c>
      <c r="E33">
        <v>14</v>
      </c>
      <c r="F33" t="s">
        <v>154</v>
      </c>
      <c r="G33" t="s">
        <v>144</v>
      </c>
      <c r="H33" t="s">
        <v>145</v>
      </c>
    </row>
    <row r="34" spans="1:8" x14ac:dyDescent="0.25">
      <c r="A34" t="s">
        <v>150</v>
      </c>
      <c r="B34">
        <v>172</v>
      </c>
      <c r="C34">
        <v>4256</v>
      </c>
      <c r="D34" s="41">
        <v>4.0399999999999998E-2</v>
      </c>
      <c r="E34">
        <v>19.600000000000001</v>
      </c>
      <c r="F34" t="s">
        <v>151</v>
      </c>
      <c r="G34" t="s">
        <v>144</v>
      </c>
      <c r="H34" t="s">
        <v>145</v>
      </c>
    </row>
    <row r="35" spans="1:8" x14ac:dyDescent="0.25">
      <c r="A35" t="s">
        <v>153</v>
      </c>
      <c r="B35">
        <v>1741</v>
      </c>
      <c r="C35">
        <v>11269</v>
      </c>
      <c r="D35" s="41">
        <v>0.1545</v>
      </c>
      <c r="E35">
        <v>3</v>
      </c>
      <c r="F35" t="s">
        <v>154</v>
      </c>
      <c r="G35" t="s">
        <v>144</v>
      </c>
      <c r="H35" t="s">
        <v>145</v>
      </c>
    </row>
    <row r="36" spans="1:8" x14ac:dyDescent="0.25">
      <c r="A36" t="s">
        <v>153</v>
      </c>
      <c r="B36">
        <v>85</v>
      </c>
      <c r="C36">
        <v>1047</v>
      </c>
      <c r="D36" s="41">
        <v>8.1199999999999994E-2</v>
      </c>
      <c r="E36">
        <v>12.2</v>
      </c>
      <c r="F36" t="s">
        <v>154</v>
      </c>
      <c r="G36" t="s">
        <v>144</v>
      </c>
      <c r="H36" t="s">
        <v>145</v>
      </c>
    </row>
    <row r="37" spans="1:8" x14ac:dyDescent="0.25">
      <c r="A37" t="s">
        <v>146</v>
      </c>
      <c r="B37">
        <v>201</v>
      </c>
      <c r="C37">
        <v>2112</v>
      </c>
      <c r="D37">
        <v>9.5200000000000007E-2</v>
      </c>
      <c r="E37">
        <v>9.9</v>
      </c>
      <c r="F37" t="s">
        <v>147</v>
      </c>
      <c r="G37" t="s">
        <v>144</v>
      </c>
      <c r="H37" t="s">
        <v>145</v>
      </c>
    </row>
    <row r="38" spans="1:8" x14ac:dyDescent="0.25">
      <c r="A38" t="s">
        <v>150</v>
      </c>
      <c r="B38">
        <v>296</v>
      </c>
      <c r="C38">
        <v>4149</v>
      </c>
      <c r="D38" s="41">
        <v>7.1300000000000002E-2</v>
      </c>
      <c r="E38">
        <v>12.2</v>
      </c>
      <c r="F38" t="s">
        <v>151</v>
      </c>
      <c r="G38" t="s">
        <v>144</v>
      </c>
      <c r="H38" t="s">
        <v>145</v>
      </c>
    </row>
    <row r="39" spans="1:8" x14ac:dyDescent="0.25">
      <c r="A39" t="s">
        <v>452</v>
      </c>
      <c r="B39">
        <v>132</v>
      </c>
      <c r="C39">
        <v>2455</v>
      </c>
      <c r="D39" s="41">
        <v>5.3800000000000001E-2</v>
      </c>
      <c r="E39">
        <v>15</v>
      </c>
      <c r="F39" t="s">
        <v>143</v>
      </c>
      <c r="G39" t="s">
        <v>144</v>
      </c>
      <c r="H39" t="s">
        <v>145</v>
      </c>
    </row>
    <row r="40" spans="1:8" x14ac:dyDescent="0.25">
      <c r="A40" t="s">
        <v>150</v>
      </c>
      <c r="B40">
        <v>229</v>
      </c>
      <c r="C40">
        <v>3136</v>
      </c>
      <c r="D40" s="41">
        <v>7.2999999999999995E-2</v>
      </c>
      <c r="E40">
        <v>9.9</v>
      </c>
      <c r="F40" t="s">
        <v>151</v>
      </c>
      <c r="G40" t="s">
        <v>144</v>
      </c>
      <c r="H40" t="s">
        <v>145</v>
      </c>
    </row>
    <row r="41" spans="1:8" x14ac:dyDescent="0.25">
      <c r="A41" t="s">
        <v>451</v>
      </c>
      <c r="B41">
        <v>316</v>
      </c>
      <c r="C41">
        <v>6301</v>
      </c>
      <c r="D41" s="41">
        <v>5.0200000000000002E-2</v>
      </c>
      <c r="E41">
        <v>18.399999999999999</v>
      </c>
      <c r="F41" t="s">
        <v>147</v>
      </c>
      <c r="G41" t="s">
        <v>144</v>
      </c>
      <c r="H41" t="s">
        <v>145</v>
      </c>
    </row>
    <row r="42" spans="1:8" x14ac:dyDescent="0.25">
      <c r="A42" t="s">
        <v>450</v>
      </c>
      <c r="B42">
        <v>568</v>
      </c>
      <c r="C42">
        <v>9115</v>
      </c>
      <c r="D42" s="41">
        <v>6.2300000000000001E-2</v>
      </c>
      <c r="E42">
        <v>14.3</v>
      </c>
      <c r="F42" t="s">
        <v>143</v>
      </c>
      <c r="G42" t="s">
        <v>144</v>
      </c>
      <c r="H42" t="s">
        <v>145</v>
      </c>
    </row>
    <row r="43" spans="1:8" x14ac:dyDescent="0.25">
      <c r="A43" t="s">
        <v>453</v>
      </c>
      <c r="B43">
        <v>101</v>
      </c>
      <c r="C43">
        <v>4426</v>
      </c>
      <c r="D43" s="41">
        <v>2.2800000000000001E-2</v>
      </c>
      <c r="E43">
        <v>23.8</v>
      </c>
      <c r="F43" t="s">
        <v>143</v>
      </c>
      <c r="G43" t="s">
        <v>155</v>
      </c>
      <c r="H43" t="s">
        <v>145</v>
      </c>
    </row>
    <row r="44" spans="1:8" x14ac:dyDescent="0.25">
      <c r="A44" t="s">
        <v>146</v>
      </c>
      <c r="B44">
        <v>521</v>
      </c>
      <c r="C44">
        <v>7513</v>
      </c>
      <c r="D44" s="41">
        <v>6.93E-2</v>
      </c>
      <c r="E44">
        <v>11.2</v>
      </c>
      <c r="F44" t="s">
        <v>147</v>
      </c>
      <c r="G44" t="s">
        <v>144</v>
      </c>
      <c r="H44" t="s">
        <v>145</v>
      </c>
    </row>
    <row r="45" spans="1:8" x14ac:dyDescent="0.25">
      <c r="A45" t="s">
        <v>450</v>
      </c>
      <c r="B45">
        <v>83</v>
      </c>
      <c r="C45">
        <v>892</v>
      </c>
      <c r="D45" s="41">
        <v>9.2999999999999999E-2</v>
      </c>
      <c r="E45">
        <v>12.5</v>
      </c>
      <c r="F45" t="s">
        <v>143</v>
      </c>
      <c r="G45" t="s">
        <v>144</v>
      </c>
      <c r="H45" t="s">
        <v>145</v>
      </c>
    </row>
    <row r="46" spans="1:8" x14ac:dyDescent="0.25">
      <c r="A46" t="s">
        <v>451</v>
      </c>
      <c r="B46">
        <v>301</v>
      </c>
      <c r="C46">
        <v>11470</v>
      </c>
      <c r="D46" s="41">
        <v>2.6200000000000001E-2</v>
      </c>
      <c r="E46">
        <v>22.6</v>
      </c>
      <c r="F46" t="s">
        <v>147</v>
      </c>
      <c r="G46" t="s">
        <v>144</v>
      </c>
      <c r="H46" t="s">
        <v>145</v>
      </c>
    </row>
    <row r="47" spans="1:8" x14ac:dyDescent="0.25">
      <c r="A47" t="s">
        <v>152</v>
      </c>
      <c r="B47">
        <v>511</v>
      </c>
      <c r="C47">
        <v>10585</v>
      </c>
      <c r="D47" s="41">
        <v>4.8300000000000003E-2</v>
      </c>
      <c r="E47">
        <v>17.7</v>
      </c>
      <c r="F47" t="s">
        <v>143</v>
      </c>
      <c r="G47" t="s">
        <v>144</v>
      </c>
      <c r="H47" t="s">
        <v>145</v>
      </c>
    </row>
    <row r="48" spans="1:8" x14ac:dyDescent="0.25">
      <c r="A48" t="s">
        <v>153</v>
      </c>
      <c r="B48">
        <v>847</v>
      </c>
      <c r="C48">
        <v>5842</v>
      </c>
      <c r="D48" s="41">
        <v>0.14499999999999999</v>
      </c>
      <c r="E48">
        <v>4.9000000000000004</v>
      </c>
      <c r="F48" t="s">
        <v>154</v>
      </c>
      <c r="G48" t="s">
        <v>144</v>
      </c>
      <c r="H48" t="s">
        <v>145</v>
      </c>
    </row>
    <row r="49" spans="1:8" x14ac:dyDescent="0.25">
      <c r="A49" t="s">
        <v>453</v>
      </c>
      <c r="B49">
        <v>90</v>
      </c>
      <c r="C49">
        <v>1969</v>
      </c>
      <c r="D49" s="41">
        <v>4.5699999999999998E-2</v>
      </c>
      <c r="E49">
        <v>18.5</v>
      </c>
      <c r="F49" t="s">
        <v>143</v>
      </c>
      <c r="G49" t="s">
        <v>144</v>
      </c>
      <c r="H49" t="s">
        <v>145</v>
      </c>
    </row>
    <row r="50" spans="1:8" x14ac:dyDescent="0.25">
      <c r="A50" t="s">
        <v>451</v>
      </c>
      <c r="B50">
        <v>510</v>
      </c>
      <c r="C50">
        <v>5780</v>
      </c>
      <c r="D50" s="41">
        <v>8.8200000000000001E-2</v>
      </c>
      <c r="E50">
        <v>8.5</v>
      </c>
      <c r="F50" t="s">
        <v>147</v>
      </c>
      <c r="G50" t="s">
        <v>144</v>
      </c>
      <c r="H50" t="s">
        <v>145</v>
      </c>
    </row>
    <row r="51" spans="1:8" x14ac:dyDescent="0.25">
      <c r="A51" t="s">
        <v>148</v>
      </c>
      <c r="B51">
        <v>409</v>
      </c>
      <c r="C51">
        <v>5458</v>
      </c>
      <c r="D51" s="41">
        <v>7.4899999999999994E-2</v>
      </c>
      <c r="E51">
        <v>13.3</v>
      </c>
      <c r="F51" t="s">
        <v>149</v>
      </c>
      <c r="G51" t="s">
        <v>144</v>
      </c>
      <c r="H51" t="s">
        <v>145</v>
      </c>
    </row>
    <row r="52" spans="1:8" x14ac:dyDescent="0.25">
      <c r="A52" t="s">
        <v>450</v>
      </c>
      <c r="B52">
        <v>56</v>
      </c>
      <c r="C52">
        <v>558</v>
      </c>
      <c r="D52" s="41">
        <v>0.1004</v>
      </c>
      <c r="E52">
        <v>10.1</v>
      </c>
      <c r="F52" t="s">
        <v>143</v>
      </c>
      <c r="G52" t="s">
        <v>155</v>
      </c>
      <c r="H52" t="s">
        <v>145</v>
      </c>
    </row>
    <row r="53" spans="1:8" x14ac:dyDescent="0.25">
      <c r="A53" t="s">
        <v>152</v>
      </c>
      <c r="B53">
        <v>148</v>
      </c>
      <c r="C53">
        <v>6184</v>
      </c>
      <c r="D53" s="41">
        <v>2.3900000000000001E-2</v>
      </c>
      <c r="E53">
        <v>23.5</v>
      </c>
      <c r="F53" t="s">
        <v>143</v>
      </c>
      <c r="G53" t="s">
        <v>144</v>
      </c>
      <c r="H53" t="s">
        <v>145</v>
      </c>
    </row>
    <row r="54" spans="1:8" x14ac:dyDescent="0.25">
      <c r="A54" t="s">
        <v>153</v>
      </c>
      <c r="B54">
        <v>847</v>
      </c>
      <c r="C54">
        <v>11285</v>
      </c>
      <c r="D54" s="41">
        <v>7.51E-2</v>
      </c>
      <c r="E54">
        <v>11.6</v>
      </c>
      <c r="F54" t="s">
        <v>154</v>
      </c>
      <c r="G54" t="s">
        <v>144</v>
      </c>
      <c r="H54" t="s">
        <v>145</v>
      </c>
    </row>
    <row r="55" spans="1:8" x14ac:dyDescent="0.25">
      <c r="A55" t="s">
        <v>153</v>
      </c>
      <c r="B55">
        <v>25</v>
      </c>
      <c r="C55">
        <v>402</v>
      </c>
      <c r="D55" s="41">
        <v>6.2199999999999998E-2</v>
      </c>
      <c r="E55">
        <v>13.4</v>
      </c>
      <c r="F55" t="s">
        <v>154</v>
      </c>
      <c r="G55" t="s">
        <v>144</v>
      </c>
      <c r="H55" t="s">
        <v>145</v>
      </c>
    </row>
    <row r="56" spans="1:8" x14ac:dyDescent="0.25">
      <c r="A56" t="s">
        <v>148</v>
      </c>
      <c r="B56">
        <v>226</v>
      </c>
      <c r="C56">
        <v>3969</v>
      </c>
      <c r="D56" s="41">
        <v>5.6899999999999999E-2</v>
      </c>
      <c r="E56">
        <v>13.3</v>
      </c>
      <c r="F56" t="s">
        <v>149</v>
      </c>
      <c r="G56" t="s">
        <v>144</v>
      </c>
      <c r="H56" t="s">
        <v>145</v>
      </c>
    </row>
    <row r="57" spans="1:8" x14ac:dyDescent="0.25">
      <c r="A57" t="s">
        <v>452</v>
      </c>
      <c r="B57">
        <v>639</v>
      </c>
      <c r="C57">
        <v>11597</v>
      </c>
      <c r="D57" s="41">
        <v>5.5100000000000003E-2</v>
      </c>
      <c r="E57">
        <v>15.1</v>
      </c>
      <c r="F57" t="s">
        <v>143</v>
      </c>
      <c r="G57" t="s">
        <v>144</v>
      </c>
      <c r="H57" t="s">
        <v>145</v>
      </c>
    </row>
    <row r="58" spans="1:8" x14ac:dyDescent="0.25">
      <c r="A58" t="s">
        <v>449</v>
      </c>
      <c r="B58">
        <v>622</v>
      </c>
      <c r="C58">
        <v>8014</v>
      </c>
      <c r="D58" s="41">
        <v>7.7600000000000002E-2</v>
      </c>
      <c r="E58">
        <v>11.3</v>
      </c>
      <c r="F58" t="s">
        <v>143</v>
      </c>
      <c r="G58" t="s">
        <v>144</v>
      </c>
      <c r="H58" t="s">
        <v>145</v>
      </c>
    </row>
    <row r="59" spans="1:8" x14ac:dyDescent="0.25">
      <c r="A59" t="s">
        <v>152</v>
      </c>
      <c r="B59">
        <v>18</v>
      </c>
      <c r="C59">
        <v>296</v>
      </c>
      <c r="D59" s="41">
        <v>6.08E-2</v>
      </c>
      <c r="E59">
        <v>15.9</v>
      </c>
      <c r="F59" t="s">
        <v>143</v>
      </c>
      <c r="G59" t="s">
        <v>144</v>
      </c>
      <c r="H59" t="s">
        <v>145</v>
      </c>
    </row>
    <row r="60" spans="1:8" x14ac:dyDescent="0.25">
      <c r="A60" t="s">
        <v>451</v>
      </c>
      <c r="B60">
        <v>17</v>
      </c>
      <c r="C60">
        <v>897</v>
      </c>
      <c r="D60" s="41">
        <v>1.9E-2</v>
      </c>
      <c r="E60">
        <v>21.1</v>
      </c>
      <c r="F60" t="s">
        <v>147</v>
      </c>
      <c r="G60" t="s">
        <v>144</v>
      </c>
      <c r="H60" t="s">
        <v>145</v>
      </c>
    </row>
    <row r="61" spans="1:8" x14ac:dyDescent="0.25">
      <c r="A61" t="s">
        <v>152</v>
      </c>
      <c r="B61">
        <v>78</v>
      </c>
      <c r="C61">
        <v>766</v>
      </c>
      <c r="D61" s="41">
        <v>0.1018</v>
      </c>
      <c r="E61">
        <v>8.6999999999999993</v>
      </c>
      <c r="F61" t="s">
        <v>143</v>
      </c>
      <c r="H61" t="s">
        <v>145</v>
      </c>
    </row>
    <row r="62" spans="1:8" x14ac:dyDescent="0.25">
      <c r="A62" t="s">
        <v>153</v>
      </c>
      <c r="B62">
        <v>34</v>
      </c>
      <c r="C62">
        <v>772</v>
      </c>
      <c r="D62" s="41">
        <v>4.3999999999999997E-2</v>
      </c>
      <c r="E62">
        <v>18</v>
      </c>
      <c r="F62" t="s">
        <v>154</v>
      </c>
      <c r="G62" t="s">
        <v>155</v>
      </c>
      <c r="H62" t="s">
        <v>145</v>
      </c>
    </row>
    <row r="63" spans="1:8" x14ac:dyDescent="0.25">
      <c r="A63" t="s">
        <v>150</v>
      </c>
      <c r="B63">
        <v>1306</v>
      </c>
      <c r="C63">
        <v>8394</v>
      </c>
      <c r="D63" s="41">
        <v>0.15559999999999999</v>
      </c>
      <c r="E63">
        <v>2.7</v>
      </c>
      <c r="F63" t="s">
        <v>151</v>
      </c>
      <c r="G63" t="s">
        <v>144</v>
      </c>
      <c r="H63" t="s">
        <v>145</v>
      </c>
    </row>
    <row r="64" spans="1:8" x14ac:dyDescent="0.25">
      <c r="A64" t="s">
        <v>153</v>
      </c>
      <c r="B64">
        <v>643</v>
      </c>
      <c r="C64">
        <v>6423</v>
      </c>
      <c r="D64" s="41">
        <v>0.10009999999999999</v>
      </c>
      <c r="E64">
        <v>7.6</v>
      </c>
      <c r="F64" t="s">
        <v>154</v>
      </c>
      <c r="G64" t="s">
        <v>144</v>
      </c>
      <c r="H64" t="s">
        <v>145</v>
      </c>
    </row>
    <row r="65" spans="1:8" x14ac:dyDescent="0.25">
      <c r="A65" t="s">
        <v>452</v>
      </c>
      <c r="B65">
        <v>742</v>
      </c>
      <c r="C65">
        <v>7655</v>
      </c>
      <c r="D65" s="41">
        <v>9.69E-2</v>
      </c>
      <c r="E65">
        <v>8.1</v>
      </c>
      <c r="F65" t="s">
        <v>143</v>
      </c>
      <c r="H65" t="s">
        <v>145</v>
      </c>
    </row>
    <row r="66" spans="1:8" x14ac:dyDescent="0.25">
      <c r="A66" t="s">
        <v>454</v>
      </c>
      <c r="B66">
        <v>186</v>
      </c>
      <c r="C66">
        <v>2659</v>
      </c>
      <c r="D66" s="41">
        <v>7.0000000000000007E-2</v>
      </c>
      <c r="E66">
        <v>13.6</v>
      </c>
      <c r="F66" t="s">
        <v>147</v>
      </c>
      <c r="H66" t="s">
        <v>145</v>
      </c>
    </row>
    <row r="67" spans="1:8" x14ac:dyDescent="0.25">
      <c r="A67" t="s">
        <v>148</v>
      </c>
      <c r="B67">
        <v>483</v>
      </c>
      <c r="C67">
        <v>4302</v>
      </c>
      <c r="D67" s="41">
        <v>0.1123</v>
      </c>
      <c r="E67">
        <v>6.8</v>
      </c>
      <c r="F67" t="s">
        <v>149</v>
      </c>
      <c r="G67" t="s">
        <v>144</v>
      </c>
      <c r="H67" t="s">
        <v>145</v>
      </c>
    </row>
    <row r="68" spans="1:8" x14ac:dyDescent="0.25">
      <c r="A68" t="s">
        <v>451</v>
      </c>
      <c r="B68">
        <v>490</v>
      </c>
      <c r="C68">
        <v>10962</v>
      </c>
      <c r="D68" s="41">
        <v>4.4699999999999997E-2</v>
      </c>
      <c r="E68">
        <v>20.3</v>
      </c>
      <c r="F68" t="s">
        <v>147</v>
      </c>
      <c r="G68" t="s">
        <v>144</v>
      </c>
      <c r="H68" t="s">
        <v>145</v>
      </c>
    </row>
    <row r="69" spans="1:8" x14ac:dyDescent="0.25">
      <c r="A69" t="s">
        <v>146</v>
      </c>
      <c r="B69">
        <v>554</v>
      </c>
      <c r="C69">
        <v>6425</v>
      </c>
      <c r="D69" s="41">
        <v>8.6199999999999999E-2</v>
      </c>
      <c r="E69">
        <v>10.8</v>
      </c>
      <c r="F69" t="s">
        <v>147</v>
      </c>
      <c r="G69" t="s">
        <v>144</v>
      </c>
      <c r="H69" t="s">
        <v>145</v>
      </c>
    </row>
    <row r="70" spans="1:8" x14ac:dyDescent="0.25">
      <c r="A70" t="s">
        <v>449</v>
      </c>
      <c r="B70">
        <v>25</v>
      </c>
      <c r="C70">
        <v>373</v>
      </c>
      <c r="D70" s="41">
        <v>6.7000000000000004E-2</v>
      </c>
      <c r="E70">
        <v>12.1</v>
      </c>
      <c r="F70" t="s">
        <v>143</v>
      </c>
      <c r="G70" t="s">
        <v>144</v>
      </c>
      <c r="H70" t="s">
        <v>145</v>
      </c>
    </row>
    <row r="71" spans="1:8" x14ac:dyDescent="0.25">
      <c r="A71" t="s">
        <v>454</v>
      </c>
      <c r="B71">
        <v>802</v>
      </c>
      <c r="C71">
        <v>10107</v>
      </c>
      <c r="D71" s="41">
        <v>7.9399999999999998E-2</v>
      </c>
      <c r="E71">
        <v>12.9</v>
      </c>
      <c r="F71" t="s">
        <v>147</v>
      </c>
      <c r="G71" t="s">
        <v>144</v>
      </c>
      <c r="H71" t="s">
        <v>145</v>
      </c>
    </row>
    <row r="72" spans="1:8" x14ac:dyDescent="0.25">
      <c r="A72" t="s">
        <v>153</v>
      </c>
      <c r="B72">
        <v>446</v>
      </c>
      <c r="C72">
        <v>7973</v>
      </c>
      <c r="D72" s="41">
        <v>5.5899999999999998E-2</v>
      </c>
      <c r="E72">
        <v>12.9</v>
      </c>
      <c r="F72" t="s">
        <v>154</v>
      </c>
      <c r="G72" t="s">
        <v>144</v>
      </c>
      <c r="H72" t="s">
        <v>145</v>
      </c>
    </row>
    <row r="73" spans="1:8" x14ac:dyDescent="0.25">
      <c r="A73" t="s">
        <v>454</v>
      </c>
      <c r="B73">
        <v>121</v>
      </c>
      <c r="C73">
        <v>2309</v>
      </c>
      <c r="D73" s="41">
        <v>5.2400000000000002E-2</v>
      </c>
      <c r="E73">
        <v>19.8</v>
      </c>
      <c r="F73" t="s">
        <v>147</v>
      </c>
      <c r="G73" t="s">
        <v>144</v>
      </c>
      <c r="H73" t="s">
        <v>145</v>
      </c>
    </row>
    <row r="74" spans="1:8" x14ac:dyDescent="0.25">
      <c r="A74" t="s">
        <v>449</v>
      </c>
      <c r="B74">
        <v>1215</v>
      </c>
      <c r="C74">
        <v>9471</v>
      </c>
      <c r="D74" s="41">
        <v>0.1283</v>
      </c>
      <c r="E74">
        <v>7.2</v>
      </c>
      <c r="F74" t="s">
        <v>143</v>
      </c>
      <c r="G74" t="s">
        <v>144</v>
      </c>
      <c r="H74" t="s">
        <v>145</v>
      </c>
    </row>
    <row r="75" spans="1:8" x14ac:dyDescent="0.25">
      <c r="A75" t="s">
        <v>453</v>
      </c>
      <c r="B75">
        <v>126</v>
      </c>
      <c r="C75">
        <v>1752</v>
      </c>
      <c r="D75" s="41">
        <v>7.1900000000000006E-2</v>
      </c>
      <c r="E75">
        <v>15.7</v>
      </c>
      <c r="F75" t="s">
        <v>143</v>
      </c>
      <c r="G75" t="s">
        <v>144</v>
      </c>
      <c r="H75" t="s">
        <v>145</v>
      </c>
    </row>
    <row r="76" spans="1:8" x14ac:dyDescent="0.25">
      <c r="A76" t="s">
        <v>452</v>
      </c>
      <c r="B76">
        <v>224</v>
      </c>
      <c r="C76">
        <v>4847</v>
      </c>
      <c r="D76" s="41">
        <v>4.6199999999999998E-2</v>
      </c>
      <c r="E76">
        <v>19.8</v>
      </c>
      <c r="F76" t="s">
        <v>143</v>
      </c>
      <c r="G76" t="s">
        <v>144</v>
      </c>
      <c r="H76" t="s">
        <v>145</v>
      </c>
    </row>
    <row r="77" spans="1:8" x14ac:dyDescent="0.25">
      <c r="A77" t="s">
        <v>450</v>
      </c>
      <c r="B77">
        <v>403</v>
      </c>
      <c r="C77">
        <v>7117</v>
      </c>
      <c r="D77" s="41">
        <v>5.6599999999999998E-2</v>
      </c>
      <c r="E77">
        <v>15.3</v>
      </c>
      <c r="F77" t="s">
        <v>143</v>
      </c>
      <c r="G77" t="s">
        <v>155</v>
      </c>
      <c r="H77" t="s">
        <v>145</v>
      </c>
    </row>
    <row r="78" spans="1:8" x14ac:dyDescent="0.25">
      <c r="A78" t="s">
        <v>452</v>
      </c>
      <c r="B78">
        <v>147</v>
      </c>
      <c r="C78">
        <v>1387</v>
      </c>
      <c r="D78" s="41">
        <v>0.106</v>
      </c>
      <c r="E78">
        <v>8.6</v>
      </c>
      <c r="F78" t="s">
        <v>143</v>
      </c>
      <c r="G78" t="s">
        <v>144</v>
      </c>
      <c r="H78" t="s">
        <v>145</v>
      </c>
    </row>
    <row r="79" spans="1:8" x14ac:dyDescent="0.25">
      <c r="A79" t="s">
        <v>152</v>
      </c>
      <c r="B79">
        <v>985</v>
      </c>
      <c r="C79">
        <v>7570</v>
      </c>
      <c r="D79" s="41">
        <v>0.13009999999999999</v>
      </c>
      <c r="E79">
        <v>4.2</v>
      </c>
      <c r="F79" t="s">
        <v>143</v>
      </c>
      <c r="G79" t="s">
        <v>144</v>
      </c>
      <c r="H79" t="s">
        <v>145</v>
      </c>
    </row>
    <row r="80" spans="1:8" x14ac:dyDescent="0.25">
      <c r="A80" t="s">
        <v>153</v>
      </c>
      <c r="B80">
        <v>398</v>
      </c>
      <c r="C80">
        <v>7845</v>
      </c>
      <c r="D80" s="41">
        <v>5.0700000000000002E-2</v>
      </c>
      <c r="E80">
        <v>14.9</v>
      </c>
      <c r="F80" t="s">
        <v>154</v>
      </c>
      <c r="G80" t="s">
        <v>155</v>
      </c>
      <c r="H80" t="s">
        <v>145</v>
      </c>
    </row>
    <row r="81" spans="1:8" x14ac:dyDescent="0.25">
      <c r="A81" t="s">
        <v>453</v>
      </c>
      <c r="B81">
        <v>883</v>
      </c>
      <c r="C81">
        <v>10387</v>
      </c>
      <c r="D81" s="41">
        <v>8.5000000000000006E-2</v>
      </c>
      <c r="E81">
        <v>10.4</v>
      </c>
      <c r="F81" t="s">
        <v>143</v>
      </c>
      <c r="G81" t="s">
        <v>144</v>
      </c>
      <c r="H81" t="s">
        <v>145</v>
      </c>
    </row>
    <row r="82" spans="1:8" x14ac:dyDescent="0.25">
      <c r="A82" t="s">
        <v>451</v>
      </c>
      <c r="B82">
        <v>60</v>
      </c>
      <c r="C82">
        <v>1670</v>
      </c>
      <c r="D82" s="41">
        <v>3.5900000000000001E-2</v>
      </c>
      <c r="E82">
        <v>14.9</v>
      </c>
      <c r="F82" t="s">
        <v>147</v>
      </c>
      <c r="G82" t="s">
        <v>144</v>
      </c>
      <c r="H82" t="s">
        <v>145</v>
      </c>
    </row>
    <row r="83" spans="1:8" x14ac:dyDescent="0.25">
      <c r="A83" t="s">
        <v>454</v>
      </c>
      <c r="B83">
        <v>78</v>
      </c>
      <c r="C83">
        <v>1005</v>
      </c>
      <c r="D83" s="41">
        <v>7.7600000000000002E-2</v>
      </c>
      <c r="E83">
        <v>10.8</v>
      </c>
      <c r="F83" t="s">
        <v>147</v>
      </c>
      <c r="G83" t="s">
        <v>144</v>
      </c>
      <c r="H83" t="s">
        <v>145</v>
      </c>
    </row>
    <row r="84" spans="1:8" x14ac:dyDescent="0.25">
      <c r="A84" t="s">
        <v>449</v>
      </c>
      <c r="B84">
        <v>6</v>
      </c>
      <c r="C84">
        <v>377</v>
      </c>
      <c r="D84" s="41">
        <v>1.5900000000000001E-2</v>
      </c>
      <c r="E84">
        <v>21</v>
      </c>
      <c r="F84" t="s">
        <v>143</v>
      </c>
      <c r="G84" t="s">
        <v>144</v>
      </c>
      <c r="H84" t="s">
        <v>145</v>
      </c>
    </row>
    <row r="85" spans="1:8" x14ac:dyDescent="0.25">
      <c r="A85" t="s">
        <v>454</v>
      </c>
      <c r="B85">
        <v>372</v>
      </c>
      <c r="C85">
        <v>4851</v>
      </c>
      <c r="D85" s="41">
        <v>7.6700000000000004E-2</v>
      </c>
      <c r="E85">
        <v>12.2</v>
      </c>
      <c r="F85" t="s">
        <v>147</v>
      </c>
      <c r="H85" t="s">
        <v>145</v>
      </c>
    </row>
    <row r="86" spans="1:8" x14ac:dyDescent="0.25">
      <c r="A86" t="s">
        <v>453</v>
      </c>
      <c r="B86">
        <v>169</v>
      </c>
      <c r="C86">
        <v>4585</v>
      </c>
      <c r="D86" s="41">
        <v>3.6900000000000002E-2</v>
      </c>
      <c r="E86">
        <v>21.2</v>
      </c>
      <c r="F86" t="s">
        <v>143</v>
      </c>
      <c r="G86" t="s">
        <v>144</v>
      </c>
      <c r="H86" t="s">
        <v>145</v>
      </c>
    </row>
    <row r="87" spans="1:8" x14ac:dyDescent="0.25">
      <c r="A87" t="s">
        <v>153</v>
      </c>
      <c r="B87">
        <v>748</v>
      </c>
      <c r="C87">
        <v>11246</v>
      </c>
      <c r="D87" s="41">
        <v>6.6500000000000004E-2</v>
      </c>
      <c r="E87">
        <v>13.9</v>
      </c>
      <c r="F87" t="s">
        <v>154</v>
      </c>
      <c r="G87" t="s">
        <v>144</v>
      </c>
      <c r="H87" t="s">
        <v>145</v>
      </c>
    </row>
    <row r="88" spans="1:8" x14ac:dyDescent="0.25">
      <c r="A88" t="s">
        <v>152</v>
      </c>
      <c r="B88">
        <v>269</v>
      </c>
      <c r="C88">
        <v>2904</v>
      </c>
      <c r="D88" s="41">
        <v>9.2600000000000002E-2</v>
      </c>
      <c r="E88">
        <v>9.9</v>
      </c>
      <c r="F88" t="s">
        <v>143</v>
      </c>
      <c r="G88" t="s">
        <v>144</v>
      </c>
      <c r="H88" t="s">
        <v>145</v>
      </c>
    </row>
    <row r="89" spans="1:8" x14ac:dyDescent="0.25">
      <c r="A89" t="s">
        <v>152</v>
      </c>
      <c r="B89">
        <v>724</v>
      </c>
      <c r="C89">
        <v>11878</v>
      </c>
      <c r="D89" s="41">
        <v>6.0999999999999999E-2</v>
      </c>
      <c r="E89">
        <v>13</v>
      </c>
      <c r="F89" t="s">
        <v>143</v>
      </c>
      <c r="G89" t="s">
        <v>144</v>
      </c>
      <c r="H89" t="s">
        <v>145</v>
      </c>
    </row>
    <row r="90" spans="1:8" x14ac:dyDescent="0.25">
      <c r="A90" t="s">
        <v>451</v>
      </c>
      <c r="B90">
        <v>200</v>
      </c>
      <c r="C90">
        <v>3655</v>
      </c>
      <c r="D90" s="41">
        <v>5.4699999999999999E-2</v>
      </c>
      <c r="E90">
        <v>13</v>
      </c>
      <c r="F90" t="s">
        <v>147</v>
      </c>
      <c r="G90" t="s">
        <v>144</v>
      </c>
      <c r="H90" t="s">
        <v>145</v>
      </c>
    </row>
    <row r="91" spans="1:8" x14ac:dyDescent="0.25">
      <c r="A91" t="s">
        <v>146</v>
      </c>
      <c r="B91">
        <v>256</v>
      </c>
      <c r="C91">
        <v>5526</v>
      </c>
      <c r="D91" s="41">
        <v>4.6300000000000001E-2</v>
      </c>
      <c r="E91">
        <v>19.399999999999999</v>
      </c>
      <c r="F91" t="s">
        <v>147</v>
      </c>
      <c r="G91" t="s">
        <v>144</v>
      </c>
      <c r="H91" t="s">
        <v>145</v>
      </c>
    </row>
    <row r="92" spans="1:8" x14ac:dyDescent="0.25">
      <c r="A92" t="s">
        <v>450</v>
      </c>
      <c r="B92">
        <v>134</v>
      </c>
      <c r="C92">
        <v>1941</v>
      </c>
      <c r="D92" s="41">
        <v>6.9000000000000006E-2</v>
      </c>
      <c r="E92">
        <v>14.1</v>
      </c>
      <c r="F92" t="s">
        <v>143</v>
      </c>
      <c r="G92" t="s">
        <v>144</v>
      </c>
      <c r="H92" t="s">
        <v>145</v>
      </c>
    </row>
    <row r="93" spans="1:8" x14ac:dyDescent="0.25">
      <c r="A93" t="s">
        <v>449</v>
      </c>
      <c r="B93">
        <v>298</v>
      </c>
      <c r="C93">
        <v>6055</v>
      </c>
      <c r="D93" s="41">
        <v>4.9200000000000001E-2</v>
      </c>
      <c r="E93">
        <v>14.5</v>
      </c>
      <c r="F93" t="s">
        <v>143</v>
      </c>
      <c r="G93" t="s">
        <v>144</v>
      </c>
      <c r="H93" t="s">
        <v>145</v>
      </c>
    </row>
    <row r="94" spans="1:8" x14ac:dyDescent="0.25">
      <c r="A94" t="s">
        <v>450</v>
      </c>
      <c r="B94">
        <v>764</v>
      </c>
      <c r="C94">
        <v>11515</v>
      </c>
      <c r="D94" s="41">
        <v>6.6299999999999998E-2</v>
      </c>
      <c r="E94">
        <v>11.3</v>
      </c>
      <c r="F94" t="s">
        <v>143</v>
      </c>
      <c r="G94" t="s">
        <v>144</v>
      </c>
      <c r="H94" t="s">
        <v>145</v>
      </c>
    </row>
    <row r="95" spans="1:8" x14ac:dyDescent="0.25">
      <c r="A95" t="s">
        <v>454</v>
      </c>
      <c r="B95">
        <v>520</v>
      </c>
      <c r="C95">
        <v>3325</v>
      </c>
      <c r="D95" s="41">
        <v>0.15640000000000001</v>
      </c>
      <c r="E95">
        <v>2.9</v>
      </c>
      <c r="F95" t="s">
        <v>147</v>
      </c>
      <c r="H95" t="s">
        <v>145</v>
      </c>
    </row>
    <row r="96" spans="1:8" x14ac:dyDescent="0.25">
      <c r="A96" t="s">
        <v>146</v>
      </c>
      <c r="B96">
        <v>433</v>
      </c>
      <c r="C96">
        <v>7215</v>
      </c>
      <c r="D96" s="41">
        <v>0.06</v>
      </c>
      <c r="E96">
        <v>15.8</v>
      </c>
      <c r="F96" t="s">
        <v>147</v>
      </c>
      <c r="G96" t="s">
        <v>144</v>
      </c>
      <c r="H96" t="s">
        <v>145</v>
      </c>
    </row>
    <row r="97" spans="1:8" x14ac:dyDescent="0.25">
      <c r="A97" t="s">
        <v>150</v>
      </c>
      <c r="B97">
        <v>468</v>
      </c>
      <c r="C97">
        <v>2956</v>
      </c>
      <c r="D97" s="41">
        <v>0.1583</v>
      </c>
      <c r="E97">
        <v>3.1</v>
      </c>
      <c r="F97" t="s">
        <v>151</v>
      </c>
      <c r="G97" t="s">
        <v>144</v>
      </c>
      <c r="H97" t="s">
        <v>145</v>
      </c>
    </row>
    <row r="98" spans="1:8" x14ac:dyDescent="0.25">
      <c r="A98" t="s">
        <v>148</v>
      </c>
      <c r="B98">
        <v>228</v>
      </c>
      <c r="C98">
        <v>5370</v>
      </c>
      <c r="D98" s="41">
        <v>4.2500000000000003E-2</v>
      </c>
      <c r="E98">
        <v>19</v>
      </c>
      <c r="F98" t="s">
        <v>149</v>
      </c>
      <c r="G98" t="s">
        <v>144</v>
      </c>
      <c r="H98" t="s">
        <v>145</v>
      </c>
    </row>
    <row r="99" spans="1:8" x14ac:dyDescent="0.25">
      <c r="A99" t="s">
        <v>152</v>
      </c>
      <c r="B99">
        <v>649</v>
      </c>
      <c r="C99">
        <v>11594</v>
      </c>
      <c r="D99" s="41">
        <v>5.6000000000000001E-2</v>
      </c>
      <c r="E99">
        <v>16.5</v>
      </c>
      <c r="F99" t="s">
        <v>143</v>
      </c>
      <c r="G99" t="s">
        <v>144</v>
      </c>
      <c r="H99" t="s">
        <v>145</v>
      </c>
    </row>
    <row r="100" spans="1:8" x14ac:dyDescent="0.25">
      <c r="A100" t="s">
        <v>451</v>
      </c>
      <c r="B100">
        <v>566</v>
      </c>
      <c r="C100">
        <v>9888</v>
      </c>
      <c r="D100" s="41">
        <v>5.7200000000000001E-2</v>
      </c>
      <c r="E100">
        <v>14.7</v>
      </c>
      <c r="F100" t="s">
        <v>147</v>
      </c>
      <c r="G100" t="s">
        <v>144</v>
      </c>
      <c r="H100" t="s">
        <v>145</v>
      </c>
    </row>
    <row r="101" spans="1:8" x14ac:dyDescent="0.25">
      <c r="A101" t="s">
        <v>153</v>
      </c>
      <c r="B101">
        <v>804</v>
      </c>
      <c r="C101">
        <v>10962</v>
      </c>
      <c r="D101" s="41">
        <v>7.3300000000000004E-2</v>
      </c>
      <c r="E101">
        <v>13.9</v>
      </c>
      <c r="F101" t="s">
        <v>154</v>
      </c>
      <c r="G101" t="s">
        <v>144</v>
      </c>
      <c r="H101" t="s">
        <v>145</v>
      </c>
    </row>
    <row r="102" spans="1:8" x14ac:dyDescent="0.25">
      <c r="A102" t="s">
        <v>449</v>
      </c>
      <c r="B102">
        <v>52</v>
      </c>
      <c r="C102">
        <v>661</v>
      </c>
      <c r="D102" s="41">
        <v>7.8700000000000006E-2</v>
      </c>
      <c r="E102">
        <v>12.4</v>
      </c>
      <c r="F102" t="s">
        <v>143</v>
      </c>
      <c r="G102" t="s">
        <v>144</v>
      </c>
      <c r="H102" t="s">
        <v>145</v>
      </c>
    </row>
    <row r="103" spans="1:8" x14ac:dyDescent="0.25">
      <c r="A103" t="s">
        <v>142</v>
      </c>
      <c r="B103">
        <v>1442</v>
      </c>
      <c r="C103">
        <v>8447</v>
      </c>
      <c r="D103">
        <v>0.17069999999999999</v>
      </c>
      <c r="E103">
        <v>1.5</v>
      </c>
      <c r="F103" t="s">
        <v>143</v>
      </c>
      <c r="G103" t="s">
        <v>144</v>
      </c>
      <c r="H103" t="s">
        <v>145</v>
      </c>
    </row>
    <row r="104" spans="1:8" x14ac:dyDescent="0.25">
      <c r="A104" t="s">
        <v>142</v>
      </c>
      <c r="B104">
        <v>642</v>
      </c>
      <c r="C104">
        <v>7303</v>
      </c>
      <c r="D104">
        <v>8.7900000000000006E-2</v>
      </c>
      <c r="E104">
        <v>11.3</v>
      </c>
      <c r="F104" t="s">
        <v>143</v>
      </c>
      <c r="G104" t="s">
        <v>144</v>
      </c>
      <c r="H104" t="s">
        <v>145</v>
      </c>
    </row>
    <row r="105" spans="1:8" x14ac:dyDescent="0.25">
      <c r="A105" s="9"/>
      <c r="B105" s="9"/>
      <c r="C105" s="9"/>
      <c r="D105" s="9"/>
      <c r="E105" s="9"/>
      <c r="F105" s="9"/>
      <c r="G105" s="9"/>
      <c r="H105" s="9"/>
    </row>
    <row r="106" spans="1:8" x14ac:dyDescent="0.25">
      <c r="A106" s="9"/>
      <c r="B106" s="9"/>
      <c r="C106" s="9"/>
      <c r="D106" s="9"/>
      <c r="E106" s="9"/>
      <c r="F106" s="9"/>
      <c r="G106" s="9"/>
      <c r="H106" s="9"/>
    </row>
    <row r="107" spans="1:8" x14ac:dyDescent="0.25">
      <c r="A107" s="9"/>
      <c r="B107" s="9"/>
      <c r="C107" s="9"/>
      <c r="D107" s="9"/>
      <c r="E107" s="9"/>
      <c r="F107" s="9"/>
      <c r="G107" s="9"/>
      <c r="H107" s="9"/>
    </row>
    <row r="108" spans="1:8" x14ac:dyDescent="0.25">
      <c r="A108" s="9"/>
      <c r="B108" s="9"/>
      <c r="C108" s="9"/>
      <c r="D108" s="9"/>
      <c r="E108" s="9"/>
      <c r="F108" s="9"/>
      <c r="G108" s="9"/>
      <c r="H108" s="9"/>
    </row>
    <row r="109" spans="1:8" x14ac:dyDescent="0.25">
      <c r="A109" s="9"/>
      <c r="B109" s="9"/>
      <c r="C109" s="9"/>
      <c r="D109" s="9"/>
      <c r="E109" s="9"/>
      <c r="F109" s="9"/>
      <c r="G109" s="9"/>
      <c r="H109" s="9"/>
    </row>
    <row r="110" spans="1:8" x14ac:dyDescent="0.25">
      <c r="A110" s="9"/>
      <c r="B110" s="9"/>
      <c r="C110" s="9"/>
      <c r="D110" s="9"/>
      <c r="E110" s="9"/>
      <c r="F110" s="9"/>
      <c r="G110" s="9"/>
      <c r="H110" s="9"/>
    </row>
    <row r="111" spans="1:8" x14ac:dyDescent="0.25">
      <c r="A111" s="9"/>
      <c r="B111" s="9"/>
      <c r="C111" s="9"/>
      <c r="D111" s="9"/>
      <c r="E111" s="9"/>
      <c r="F111" s="9"/>
      <c r="G111" s="9"/>
      <c r="H111" s="9"/>
    </row>
    <row r="112" spans="1:8" x14ac:dyDescent="0.25">
      <c r="A112" s="9"/>
      <c r="B112" s="9"/>
      <c r="C112" s="9"/>
      <c r="D112" s="9"/>
      <c r="E112" s="9"/>
      <c r="F112" s="9"/>
      <c r="G112" s="9"/>
      <c r="H112" s="9"/>
    </row>
    <row r="113" spans="1:8" x14ac:dyDescent="0.25">
      <c r="A113" s="9"/>
      <c r="B113" s="9"/>
      <c r="C113" s="9"/>
      <c r="D113" s="9"/>
      <c r="E113" s="9"/>
      <c r="F113" s="9"/>
      <c r="G113" s="9"/>
      <c r="H113" s="9"/>
    </row>
    <row r="114" spans="1:8" x14ac:dyDescent="0.25">
      <c r="A114" s="9"/>
      <c r="B114" s="9"/>
      <c r="C114" s="9"/>
      <c r="D114" s="9"/>
      <c r="E114" s="9"/>
      <c r="F114" s="9"/>
      <c r="G114" s="9"/>
      <c r="H114" s="9"/>
    </row>
    <row r="115" spans="1:8" x14ac:dyDescent="0.25">
      <c r="A115" s="9"/>
      <c r="B115" s="9"/>
      <c r="C115" s="9"/>
      <c r="D115" s="9"/>
      <c r="E115" s="9"/>
      <c r="F115" s="9"/>
      <c r="G115" s="9"/>
      <c r="H115" s="9"/>
    </row>
    <row r="116" spans="1:8" x14ac:dyDescent="0.25">
      <c r="A116" s="9"/>
      <c r="B116" s="9"/>
      <c r="C116" s="9"/>
      <c r="D116" s="9"/>
      <c r="E116" s="9"/>
      <c r="F116" s="9"/>
      <c r="G116" s="9"/>
      <c r="H116" s="9"/>
    </row>
    <row r="117" spans="1:8" x14ac:dyDescent="0.25">
      <c r="A117" s="9"/>
      <c r="B117" s="9"/>
      <c r="C117" s="9"/>
      <c r="D117" s="9"/>
      <c r="E117" s="9"/>
      <c r="F117" s="9"/>
      <c r="G117" s="9"/>
      <c r="H117" s="9"/>
    </row>
    <row r="118" spans="1:8" x14ac:dyDescent="0.25">
      <c r="A118" s="9"/>
      <c r="B118" s="9"/>
      <c r="C118" s="9"/>
      <c r="D118" s="9"/>
      <c r="E118" s="9"/>
      <c r="F118" s="9"/>
      <c r="G118" s="9"/>
      <c r="H118" s="9"/>
    </row>
    <row r="119" spans="1:8" x14ac:dyDescent="0.25">
      <c r="A119" s="9"/>
      <c r="B119" s="9"/>
      <c r="C119" s="9"/>
      <c r="D119" s="9"/>
      <c r="E119" s="9"/>
      <c r="F119" s="9"/>
      <c r="G119" s="9"/>
      <c r="H119" s="9"/>
    </row>
    <row r="120" spans="1:8" x14ac:dyDescent="0.25">
      <c r="A120" s="9"/>
      <c r="B120" s="9"/>
      <c r="C120" s="9"/>
      <c r="D120" s="9"/>
      <c r="E120" s="9"/>
      <c r="F120" s="9"/>
      <c r="G120" s="9"/>
      <c r="H120" s="9"/>
    </row>
    <row r="121" spans="1:8" x14ac:dyDescent="0.25">
      <c r="A121" s="9"/>
      <c r="B121" s="9"/>
      <c r="C121" s="9"/>
      <c r="D121" s="9"/>
      <c r="E121" s="9"/>
      <c r="F121" s="9"/>
      <c r="G121" s="9"/>
      <c r="H121" s="9"/>
    </row>
    <row r="122" spans="1:8" x14ac:dyDescent="0.25">
      <c r="A122" s="9"/>
      <c r="B122" s="9"/>
      <c r="C122" s="9"/>
      <c r="D122" s="9"/>
      <c r="E122" s="9"/>
      <c r="F122" s="9"/>
      <c r="G122" s="9"/>
      <c r="H122" s="9"/>
    </row>
    <row r="123" spans="1:8" x14ac:dyDescent="0.25">
      <c r="A123" s="9"/>
      <c r="B123" s="9"/>
      <c r="C123" s="9"/>
      <c r="D123" s="9"/>
      <c r="E123" s="9"/>
      <c r="F123" s="9"/>
      <c r="G123" s="9"/>
      <c r="H123" s="9"/>
    </row>
    <row r="124" spans="1:8" x14ac:dyDescent="0.25">
      <c r="A124" s="9"/>
      <c r="B124" s="9"/>
      <c r="C124" s="9"/>
      <c r="D124" s="9"/>
      <c r="E124" s="9"/>
      <c r="F124" s="9"/>
      <c r="G124" s="9"/>
      <c r="H124" s="9"/>
    </row>
    <row r="125" spans="1:8" x14ac:dyDescent="0.25">
      <c r="A125" s="9"/>
      <c r="B125" s="9"/>
      <c r="C125" s="9"/>
      <c r="D125" s="9"/>
      <c r="E125" s="9"/>
      <c r="F125" s="9"/>
      <c r="G125" s="9"/>
      <c r="H125" s="9"/>
    </row>
    <row r="126" spans="1:8" x14ac:dyDescent="0.25">
      <c r="A126" s="9"/>
      <c r="B126" s="9"/>
      <c r="C126" s="9"/>
      <c r="D126" s="9"/>
      <c r="E126" s="9"/>
      <c r="F126" s="9"/>
      <c r="G126" s="9"/>
      <c r="H126" s="9"/>
    </row>
    <row r="127" spans="1:8" x14ac:dyDescent="0.25">
      <c r="A127" s="9"/>
      <c r="B127" s="9"/>
      <c r="C127" s="9"/>
      <c r="D127" s="9"/>
      <c r="E127" s="9"/>
      <c r="F127" s="9"/>
      <c r="G127" s="9"/>
      <c r="H127" s="9"/>
    </row>
    <row r="128" spans="1:8" x14ac:dyDescent="0.25">
      <c r="A128" s="9"/>
      <c r="B128" s="9"/>
      <c r="C128" s="9"/>
      <c r="D128" s="9"/>
      <c r="E128" s="9"/>
      <c r="F128" s="9"/>
      <c r="G128" s="9"/>
      <c r="H128" s="9"/>
    </row>
    <row r="129" spans="1:8" x14ac:dyDescent="0.25">
      <c r="A129" s="9"/>
      <c r="B129" s="9"/>
      <c r="C129" s="9"/>
      <c r="D129" s="9"/>
      <c r="E129" s="9"/>
      <c r="F129" s="9"/>
      <c r="G129" s="9"/>
      <c r="H129" s="9"/>
    </row>
    <row r="130" spans="1:8" x14ac:dyDescent="0.25">
      <c r="A130" s="9"/>
      <c r="B130" s="9"/>
      <c r="C130" s="9"/>
      <c r="D130" s="9"/>
      <c r="E130" s="9"/>
      <c r="F130" s="9"/>
      <c r="G130" s="9"/>
      <c r="H130" s="9"/>
    </row>
    <row r="131" spans="1:8" x14ac:dyDescent="0.25">
      <c r="A131" s="9"/>
      <c r="B131" s="9"/>
      <c r="C131" s="9"/>
      <c r="D131" s="9"/>
      <c r="E131" s="9"/>
      <c r="F131" s="9"/>
      <c r="G131" s="9"/>
      <c r="H131" s="9"/>
    </row>
    <row r="132" spans="1:8" x14ac:dyDescent="0.25">
      <c r="A132" s="9"/>
      <c r="B132" s="9"/>
      <c r="C132" s="9"/>
      <c r="D132" s="9"/>
      <c r="E132" s="9"/>
      <c r="F132" s="9"/>
      <c r="G132" s="9"/>
      <c r="H132" s="9"/>
    </row>
    <row r="133" spans="1:8" x14ac:dyDescent="0.25">
      <c r="A133" s="9"/>
      <c r="B133" s="9"/>
      <c r="C133" s="9"/>
      <c r="D133" s="9"/>
      <c r="E133" s="9"/>
      <c r="F133" s="9"/>
      <c r="G133" s="9"/>
      <c r="H133" s="9"/>
    </row>
    <row r="134" spans="1:8" x14ac:dyDescent="0.25">
      <c r="A134" s="9"/>
      <c r="B134" s="9"/>
      <c r="C134" s="9"/>
      <c r="D134" s="9"/>
      <c r="E134" s="9"/>
      <c r="F134" s="9"/>
      <c r="G134" s="9"/>
      <c r="H134" s="9"/>
    </row>
    <row r="135" spans="1:8" x14ac:dyDescent="0.25">
      <c r="A135" s="9"/>
      <c r="B135" s="9"/>
      <c r="C135" s="9"/>
      <c r="D135" s="9"/>
      <c r="E135" s="9"/>
      <c r="F135" s="9"/>
      <c r="G135" s="9"/>
      <c r="H135" s="9"/>
    </row>
    <row r="136" spans="1:8" x14ac:dyDescent="0.25">
      <c r="A136" s="9"/>
      <c r="B136" s="9"/>
      <c r="C136" s="9"/>
      <c r="D136" s="9"/>
      <c r="E136" s="9"/>
      <c r="F136" s="9"/>
      <c r="G136" s="9"/>
      <c r="H136" s="9"/>
    </row>
    <row r="137" spans="1:8" x14ac:dyDescent="0.25">
      <c r="A137" s="9"/>
      <c r="B137" s="9"/>
      <c r="C137" s="9"/>
      <c r="D137" s="9"/>
      <c r="E137" s="9"/>
      <c r="F137" s="9"/>
      <c r="G137" s="9"/>
      <c r="H137" s="9"/>
    </row>
    <row r="138" spans="1:8" x14ac:dyDescent="0.25">
      <c r="A138" s="9"/>
      <c r="B138" s="9"/>
      <c r="C138" s="9"/>
      <c r="D138" s="9"/>
      <c r="E138" s="9"/>
      <c r="F138" s="9"/>
      <c r="G138" s="9"/>
      <c r="H138" s="9"/>
    </row>
    <row r="139" spans="1:8" x14ac:dyDescent="0.25">
      <c r="A139" s="9"/>
      <c r="B139" s="9"/>
      <c r="C139" s="9"/>
      <c r="D139" s="9"/>
      <c r="E139" s="9"/>
      <c r="F139" s="9"/>
      <c r="G139" s="9"/>
      <c r="H139" s="9"/>
    </row>
    <row r="140" spans="1:8" x14ac:dyDescent="0.25">
      <c r="A140" s="9"/>
      <c r="B140" s="9"/>
      <c r="C140" s="9"/>
      <c r="D140" s="9"/>
      <c r="E140" s="9"/>
      <c r="F140" s="9"/>
      <c r="G140" s="9"/>
      <c r="H140" s="9"/>
    </row>
    <row r="141" spans="1:8" x14ac:dyDescent="0.25">
      <c r="A141" s="9"/>
      <c r="B141" s="9"/>
      <c r="C141" s="9"/>
      <c r="D141" s="9"/>
      <c r="E141" s="9"/>
      <c r="F141" s="9"/>
      <c r="G141" s="9"/>
      <c r="H141" s="9"/>
    </row>
    <row r="142" spans="1:8" x14ac:dyDescent="0.25">
      <c r="A142" s="9"/>
      <c r="B142" s="9"/>
      <c r="C142" s="9"/>
      <c r="D142" s="9"/>
      <c r="E142" s="9"/>
      <c r="F142" s="9"/>
      <c r="G142" s="9"/>
      <c r="H142" s="9"/>
    </row>
    <row r="143" spans="1:8" x14ac:dyDescent="0.25">
      <c r="A143" s="9"/>
      <c r="B143" s="9"/>
      <c r="C143" s="9"/>
      <c r="D143" s="9"/>
      <c r="E143" s="9"/>
      <c r="F143" s="9"/>
      <c r="G143" s="9"/>
      <c r="H143" s="9"/>
    </row>
    <row r="144" spans="1:8" x14ac:dyDescent="0.25">
      <c r="A144" s="9"/>
      <c r="B144" s="9"/>
      <c r="C144" s="9"/>
      <c r="D144" s="9"/>
      <c r="E144" s="9"/>
      <c r="F144" s="9"/>
      <c r="G144" s="9"/>
      <c r="H144" s="9"/>
    </row>
    <row r="145" spans="1:8" x14ac:dyDescent="0.25">
      <c r="A145" s="9"/>
      <c r="B145" s="9"/>
      <c r="C145" s="9"/>
      <c r="D145" s="9"/>
      <c r="E145" s="9"/>
      <c r="F145" s="9"/>
      <c r="G145" s="9"/>
      <c r="H145" s="9"/>
    </row>
    <row r="146" spans="1:8" x14ac:dyDescent="0.25">
      <c r="A146" s="9"/>
      <c r="B146" s="9"/>
      <c r="C146" s="9"/>
      <c r="D146" s="9"/>
      <c r="E146" s="9"/>
      <c r="F146" s="9"/>
      <c r="G146" s="9"/>
      <c r="H146" s="9"/>
    </row>
    <row r="147" spans="1:8" x14ac:dyDescent="0.25">
      <c r="A147" s="9"/>
      <c r="B147" s="9"/>
      <c r="C147" s="9"/>
      <c r="D147" s="9"/>
      <c r="E147" s="9"/>
      <c r="F147" s="9"/>
      <c r="G147" s="9"/>
      <c r="H147" s="9"/>
    </row>
    <row r="148" spans="1:8" x14ac:dyDescent="0.25">
      <c r="A148" s="9"/>
      <c r="B148" s="9"/>
      <c r="C148" s="9"/>
      <c r="D148" s="9"/>
      <c r="E148" s="9"/>
      <c r="F148" s="9"/>
      <c r="G148" s="9"/>
      <c r="H148" s="9"/>
    </row>
    <row r="149" spans="1:8" x14ac:dyDescent="0.25">
      <c r="A149" s="9"/>
      <c r="B149" s="9"/>
      <c r="C149" s="9"/>
      <c r="D149" s="9"/>
      <c r="E149" s="9"/>
      <c r="F149" s="9"/>
      <c r="G149" s="9"/>
      <c r="H149" s="9"/>
    </row>
    <row r="150" spans="1:8" x14ac:dyDescent="0.25">
      <c r="A150" s="9"/>
      <c r="B150" s="9"/>
      <c r="C150" s="9"/>
      <c r="D150" s="9"/>
      <c r="E150" s="9"/>
      <c r="F150" s="9"/>
      <c r="G150" s="9"/>
      <c r="H150" s="9"/>
    </row>
    <row r="151" spans="1:8" x14ac:dyDescent="0.25">
      <c r="A151" s="9"/>
      <c r="B151" s="9"/>
      <c r="C151" s="9"/>
      <c r="D151" s="9"/>
      <c r="E151" s="9"/>
      <c r="F151" s="9"/>
      <c r="G151" s="9"/>
      <c r="H151" s="9"/>
    </row>
    <row r="152" spans="1:8" x14ac:dyDescent="0.25">
      <c r="A152" s="9"/>
      <c r="B152" s="9"/>
      <c r="C152" s="9"/>
      <c r="D152" s="9"/>
      <c r="E152" s="9"/>
      <c r="F152" s="9"/>
      <c r="G152" s="9"/>
      <c r="H152" s="9"/>
    </row>
    <row r="153" spans="1:8" x14ac:dyDescent="0.25">
      <c r="A153" s="9"/>
      <c r="B153" s="9"/>
      <c r="C153" s="9"/>
      <c r="D153" s="9"/>
      <c r="E153" s="9"/>
      <c r="F153" s="9"/>
      <c r="G153" s="9"/>
      <c r="H153" s="9"/>
    </row>
    <row r="154" spans="1:8" x14ac:dyDescent="0.25">
      <c r="A154" s="9"/>
      <c r="B154" s="9"/>
      <c r="C154" s="9"/>
      <c r="D154" s="9"/>
      <c r="E154" s="9"/>
      <c r="F154" s="9"/>
      <c r="G154" s="9"/>
      <c r="H154" s="9"/>
    </row>
    <row r="155" spans="1:8" x14ac:dyDescent="0.25">
      <c r="A155" s="9"/>
      <c r="B155" s="9"/>
      <c r="C155" s="9"/>
      <c r="D155" s="9"/>
      <c r="E155" s="9"/>
      <c r="F155" s="9"/>
      <c r="G155" s="9"/>
      <c r="H155" s="9"/>
    </row>
    <row r="156" spans="1:8" x14ac:dyDescent="0.25">
      <c r="A156" s="9"/>
      <c r="B156" s="9"/>
      <c r="C156" s="9"/>
      <c r="D156" s="9"/>
      <c r="E156" s="9"/>
      <c r="F156" s="9"/>
      <c r="G156" s="9"/>
      <c r="H156" s="9"/>
    </row>
    <row r="157" spans="1:8" x14ac:dyDescent="0.25">
      <c r="A157" s="9"/>
      <c r="B157" s="9"/>
      <c r="C157" s="9"/>
      <c r="D157" s="9"/>
      <c r="E157" s="9"/>
      <c r="F157" s="9"/>
      <c r="G157" s="9"/>
      <c r="H157" s="9"/>
    </row>
    <row r="158" spans="1:8" x14ac:dyDescent="0.25">
      <c r="A158" s="9"/>
      <c r="B158" s="9"/>
      <c r="C158" s="9"/>
      <c r="D158" s="9"/>
      <c r="E158" s="9"/>
      <c r="F158" s="9"/>
      <c r="G158" s="9"/>
      <c r="H158" s="9"/>
    </row>
    <row r="159" spans="1:8" x14ac:dyDescent="0.25">
      <c r="A159" s="9"/>
      <c r="B159" s="9"/>
      <c r="C159" s="9"/>
      <c r="D159" s="9"/>
      <c r="E159" s="9"/>
      <c r="F159" s="9"/>
      <c r="G159" s="9"/>
      <c r="H159" s="9"/>
    </row>
    <row r="160" spans="1:8" x14ac:dyDescent="0.25">
      <c r="A160" s="9"/>
      <c r="B160" s="9"/>
      <c r="C160" s="9"/>
      <c r="D160" s="9"/>
      <c r="E160" s="9"/>
      <c r="F160" s="9"/>
      <c r="G160" s="9"/>
      <c r="H160" s="9"/>
    </row>
    <row r="161" spans="1:8" x14ac:dyDescent="0.25">
      <c r="A161" s="9"/>
      <c r="B161" s="9"/>
      <c r="C161" s="9"/>
      <c r="D161" s="9"/>
      <c r="E161" s="9"/>
      <c r="F161" s="9"/>
      <c r="G161" s="9"/>
      <c r="H161" s="9"/>
    </row>
    <row r="162" spans="1:8" x14ac:dyDescent="0.25">
      <c r="A162" s="9"/>
      <c r="B162" s="9"/>
      <c r="C162" s="9"/>
      <c r="D162" s="9"/>
      <c r="E162" s="9"/>
      <c r="F162" s="9"/>
      <c r="G162" s="9"/>
      <c r="H162" s="9"/>
    </row>
    <row r="163" spans="1:8" x14ac:dyDescent="0.25">
      <c r="A163" s="9"/>
      <c r="B163" s="9"/>
      <c r="C163" s="9"/>
      <c r="D163" s="9"/>
      <c r="E163" s="9"/>
      <c r="F163" s="9"/>
      <c r="G163" s="9"/>
      <c r="H163" s="9"/>
    </row>
    <row r="164" spans="1:8" x14ac:dyDescent="0.25">
      <c r="A164" s="9"/>
      <c r="B164" s="9"/>
      <c r="C164" s="9"/>
      <c r="D164" s="9"/>
      <c r="E164" s="9"/>
      <c r="F164" s="9"/>
      <c r="G164" s="9"/>
      <c r="H164" s="9"/>
    </row>
    <row r="165" spans="1:8" x14ac:dyDescent="0.25">
      <c r="A165" s="9"/>
      <c r="B165" s="9"/>
      <c r="C165" s="9"/>
      <c r="D165" s="9"/>
      <c r="E165" s="9"/>
      <c r="F165" s="9"/>
      <c r="G165" s="9"/>
      <c r="H165" s="9"/>
    </row>
    <row r="166" spans="1:8" x14ac:dyDescent="0.25">
      <c r="A166" s="9"/>
      <c r="B166" s="9"/>
      <c r="C166" s="9"/>
      <c r="D166" s="9"/>
      <c r="E166" s="9"/>
      <c r="F166" s="9"/>
      <c r="G166" s="9"/>
      <c r="H166" s="9"/>
    </row>
    <row r="167" spans="1:8" x14ac:dyDescent="0.25">
      <c r="A167" s="9"/>
      <c r="B167" s="9"/>
      <c r="C167" s="9"/>
      <c r="D167" s="9"/>
      <c r="E167" s="9"/>
      <c r="F167" s="9"/>
      <c r="G167" s="9"/>
      <c r="H167" s="9"/>
    </row>
    <row r="168" spans="1:8" x14ac:dyDescent="0.25">
      <c r="A168" s="9"/>
      <c r="B168" s="9"/>
      <c r="C168" s="9"/>
      <c r="D168" s="9"/>
      <c r="E168" s="9"/>
      <c r="F168" s="9"/>
      <c r="G168" s="9"/>
      <c r="H168" s="9"/>
    </row>
    <row r="169" spans="1:8" x14ac:dyDescent="0.25">
      <c r="A169" s="9"/>
      <c r="B169" s="9"/>
      <c r="C169" s="9"/>
      <c r="D169" s="9"/>
      <c r="E169" s="9"/>
      <c r="F169" s="9"/>
      <c r="G169" s="9"/>
      <c r="H169" s="9"/>
    </row>
    <row r="170" spans="1:8" x14ac:dyDescent="0.25">
      <c r="A170" s="9"/>
      <c r="B170" s="9"/>
      <c r="C170" s="9"/>
      <c r="D170" s="9"/>
      <c r="E170" s="9"/>
      <c r="F170" s="9"/>
      <c r="G170" s="9"/>
      <c r="H170" s="9"/>
    </row>
    <row r="171" spans="1:8" x14ac:dyDescent="0.25">
      <c r="A171" s="9"/>
      <c r="B171" s="9"/>
      <c r="C171" s="9"/>
      <c r="D171" s="9"/>
      <c r="E171" s="9"/>
      <c r="F171" s="9"/>
      <c r="G171" s="9"/>
      <c r="H171" s="9"/>
    </row>
    <row r="172" spans="1:8" x14ac:dyDescent="0.25">
      <c r="A172" s="9"/>
      <c r="B172" s="9"/>
      <c r="C172" s="9"/>
      <c r="D172" s="9"/>
      <c r="E172" s="9"/>
      <c r="F172" s="9"/>
      <c r="G172" s="9"/>
      <c r="H172" s="9"/>
    </row>
    <row r="173" spans="1:8" x14ac:dyDescent="0.25">
      <c r="A173" s="9"/>
      <c r="B173" s="9"/>
      <c r="C173" s="9"/>
      <c r="D173" s="9"/>
      <c r="E173" s="9"/>
      <c r="F173" s="9"/>
      <c r="G173" s="9"/>
      <c r="H173" s="9"/>
    </row>
    <row r="174" spans="1:8" x14ac:dyDescent="0.25">
      <c r="A174" s="9"/>
      <c r="B174" s="9"/>
      <c r="C174" s="9"/>
      <c r="D174" s="9"/>
      <c r="E174" s="9"/>
      <c r="F174" s="9"/>
      <c r="G174" s="9"/>
      <c r="H174" s="9"/>
    </row>
    <row r="175" spans="1:8" x14ac:dyDescent="0.25">
      <c r="A175" s="9"/>
      <c r="B175" s="9"/>
      <c r="C175" s="9"/>
      <c r="D175" s="9"/>
      <c r="E175" s="9"/>
      <c r="F175" s="9"/>
      <c r="G175" s="9"/>
      <c r="H175" s="9"/>
    </row>
    <row r="176" spans="1:8" x14ac:dyDescent="0.25">
      <c r="A176" s="9"/>
      <c r="B176" s="9"/>
      <c r="C176" s="9"/>
      <c r="D176" s="9"/>
      <c r="E176" s="9"/>
      <c r="F176" s="9"/>
      <c r="G176" s="9"/>
      <c r="H176" s="9"/>
    </row>
    <row r="177" spans="1:8" x14ac:dyDescent="0.25">
      <c r="A177" s="9"/>
      <c r="B177" s="9"/>
      <c r="C177" s="9"/>
      <c r="D177" s="9"/>
      <c r="E177" s="9"/>
      <c r="F177" s="9"/>
      <c r="G177" s="9"/>
      <c r="H177" s="9"/>
    </row>
    <row r="178" spans="1:8" x14ac:dyDescent="0.25">
      <c r="A178" s="9"/>
      <c r="B178" s="9"/>
      <c r="C178" s="9"/>
      <c r="D178" s="9"/>
      <c r="E178" s="9"/>
      <c r="F178" s="9"/>
      <c r="G178" s="9"/>
      <c r="H178" s="9"/>
    </row>
    <row r="179" spans="1:8" x14ac:dyDescent="0.25">
      <c r="A179" s="9"/>
      <c r="B179" s="9"/>
      <c r="C179" s="9"/>
      <c r="D179" s="9"/>
      <c r="E179" s="9"/>
      <c r="F179" s="9"/>
      <c r="G179" s="9"/>
      <c r="H179" s="9"/>
    </row>
    <row r="180" spans="1:8" x14ac:dyDescent="0.25">
      <c r="A180" s="9"/>
      <c r="B180" s="9"/>
      <c r="C180" s="9"/>
      <c r="D180" s="9"/>
      <c r="E180" s="9"/>
      <c r="F180" s="9"/>
      <c r="G180" s="9"/>
      <c r="H180" s="9"/>
    </row>
    <row r="181" spans="1:8" x14ac:dyDescent="0.25">
      <c r="A181" s="9"/>
      <c r="B181" s="9"/>
      <c r="C181" s="9"/>
      <c r="D181" s="9"/>
      <c r="E181" s="9"/>
      <c r="F181" s="9"/>
      <c r="G181" s="9"/>
      <c r="H181" s="9"/>
    </row>
    <row r="182" spans="1:8" x14ac:dyDescent="0.25">
      <c r="A182" s="9"/>
      <c r="B182" s="9"/>
      <c r="C182" s="9"/>
      <c r="D182" s="9"/>
      <c r="E182" s="9"/>
      <c r="F182" s="9"/>
      <c r="G182" s="9"/>
      <c r="H182" s="9"/>
    </row>
    <row r="183" spans="1:8" x14ac:dyDescent="0.25">
      <c r="A183" s="9"/>
      <c r="B183" s="9"/>
      <c r="C183" s="9"/>
      <c r="D183" s="9"/>
      <c r="E183" s="9"/>
      <c r="F183" s="9"/>
      <c r="G183" s="9"/>
      <c r="H183" s="9"/>
    </row>
    <row r="184" spans="1:8" x14ac:dyDescent="0.25">
      <c r="A184" s="9"/>
      <c r="B184" s="9"/>
      <c r="C184" s="9"/>
      <c r="D184" s="9"/>
      <c r="E184" s="9"/>
      <c r="F184" s="9"/>
      <c r="G184" s="9"/>
      <c r="H184" s="9"/>
    </row>
    <row r="185" spans="1:8" x14ac:dyDescent="0.25">
      <c r="A185" s="9"/>
      <c r="B185" s="9"/>
      <c r="C185" s="9"/>
      <c r="D185" s="9"/>
      <c r="E185" s="9"/>
      <c r="F185" s="9"/>
      <c r="G185" s="9"/>
      <c r="H185" s="9"/>
    </row>
    <row r="186" spans="1:8" x14ac:dyDescent="0.25">
      <c r="A186" s="9"/>
      <c r="B186" s="9"/>
      <c r="C186" s="9"/>
      <c r="D186" s="9"/>
      <c r="E186" s="9"/>
      <c r="F186" s="9"/>
      <c r="G186" s="9"/>
      <c r="H186" s="9"/>
    </row>
    <row r="187" spans="1:8" x14ac:dyDescent="0.25">
      <c r="A187" s="9"/>
      <c r="B187" s="9"/>
      <c r="C187" s="9"/>
      <c r="D187" s="9"/>
      <c r="E187" s="9"/>
      <c r="F187" s="9"/>
      <c r="G187" s="9"/>
      <c r="H187" s="9"/>
    </row>
    <row r="188" spans="1:8" x14ac:dyDescent="0.25">
      <c r="A188" s="9"/>
      <c r="B188" s="9"/>
      <c r="C188" s="9"/>
      <c r="D188" s="9"/>
      <c r="E188" s="9"/>
      <c r="F188" s="9"/>
      <c r="G188" s="9"/>
      <c r="H188" s="9"/>
    </row>
    <row r="189" spans="1:8" x14ac:dyDescent="0.25">
      <c r="A189" s="9"/>
      <c r="B189" s="9"/>
      <c r="C189" s="9"/>
      <c r="D189" s="9"/>
      <c r="E189" s="9"/>
      <c r="F189" s="9"/>
      <c r="G189" s="9"/>
      <c r="H189" s="9"/>
    </row>
    <row r="190" spans="1:8" x14ac:dyDescent="0.25">
      <c r="A190" s="9"/>
      <c r="B190" s="9"/>
      <c r="C190" s="9"/>
      <c r="D190" s="9"/>
      <c r="E190" s="9"/>
      <c r="F190" s="9"/>
      <c r="G190" s="9"/>
      <c r="H190" s="9"/>
    </row>
    <row r="191" spans="1:8" x14ac:dyDescent="0.25">
      <c r="A191" s="9"/>
      <c r="B191" s="9"/>
      <c r="C191" s="9"/>
      <c r="D191" s="9"/>
      <c r="E191" s="9"/>
      <c r="F191" s="9"/>
      <c r="G191" s="9"/>
      <c r="H191" s="9"/>
    </row>
    <row r="192" spans="1:8" x14ac:dyDescent="0.25">
      <c r="A192" s="9"/>
      <c r="B192" s="9"/>
      <c r="C192" s="9"/>
      <c r="D192" s="9"/>
      <c r="E192" s="9"/>
      <c r="F192" s="9"/>
      <c r="G192" s="9"/>
      <c r="H192" s="9"/>
    </row>
    <row r="193" spans="1:8" x14ac:dyDescent="0.25">
      <c r="A193" s="9"/>
      <c r="B193" s="9"/>
      <c r="C193" s="9"/>
      <c r="D193" s="9"/>
      <c r="E193" s="9"/>
      <c r="F193" s="9"/>
      <c r="G193" s="9"/>
      <c r="H193" s="9"/>
    </row>
    <row r="194" spans="1:8" x14ac:dyDescent="0.25">
      <c r="A194" s="9"/>
      <c r="B194" s="9"/>
      <c r="C194" s="9"/>
      <c r="D194" s="9"/>
      <c r="E194" s="9"/>
      <c r="F194" s="9"/>
      <c r="G194" s="9"/>
      <c r="H194" s="9"/>
    </row>
    <row r="195" spans="1:8" x14ac:dyDescent="0.25">
      <c r="A195" s="9"/>
      <c r="B195" s="9"/>
      <c r="C195" s="9"/>
      <c r="D195" s="9"/>
      <c r="E195" s="9"/>
      <c r="F195" s="9"/>
      <c r="G195" s="9"/>
      <c r="H195" s="9"/>
    </row>
    <row r="196" spans="1:8" x14ac:dyDescent="0.25">
      <c r="A196" s="9"/>
      <c r="B196" s="9"/>
      <c r="C196" s="9"/>
      <c r="D196" s="9"/>
      <c r="E196" s="9"/>
      <c r="F196" s="9"/>
      <c r="G196" s="9"/>
      <c r="H196" s="9"/>
    </row>
    <row r="197" spans="1:8" x14ac:dyDescent="0.25">
      <c r="A197" s="9"/>
      <c r="B197" s="9"/>
      <c r="C197" s="9"/>
      <c r="D197" s="9"/>
      <c r="E197" s="9"/>
      <c r="F197" s="9"/>
      <c r="G197" s="9"/>
      <c r="H197" s="9"/>
    </row>
    <row r="198" spans="1:8" x14ac:dyDescent="0.25">
      <c r="A198" s="9"/>
      <c r="B198" s="9"/>
      <c r="C198" s="9"/>
      <c r="D198" s="9"/>
      <c r="E198" s="9"/>
      <c r="F198" s="9"/>
      <c r="G198" s="9"/>
      <c r="H198" s="9"/>
    </row>
    <row r="199" spans="1:8" x14ac:dyDescent="0.25">
      <c r="A199" s="9"/>
      <c r="B199" s="9"/>
      <c r="C199" s="9"/>
      <c r="D199" s="9"/>
      <c r="E199" s="9"/>
      <c r="F199" s="9"/>
      <c r="G199" s="9"/>
      <c r="H199" s="9"/>
    </row>
    <row r="200" spans="1:8" x14ac:dyDescent="0.25">
      <c r="A200" s="9"/>
      <c r="B200" s="9"/>
      <c r="C200" s="9"/>
      <c r="D200" s="9"/>
      <c r="E200" s="9"/>
      <c r="F200" s="9"/>
      <c r="G200" s="9"/>
      <c r="H200" s="9"/>
    </row>
    <row r="201" spans="1:8" x14ac:dyDescent="0.25">
      <c r="A201" s="9"/>
      <c r="B201" s="9"/>
      <c r="C201" s="9"/>
      <c r="D201" s="9"/>
      <c r="E201" s="9"/>
      <c r="F201" s="9"/>
      <c r="G201" s="9"/>
      <c r="H201" s="9"/>
    </row>
    <row r="202" spans="1:8" x14ac:dyDescent="0.25">
      <c r="A202" s="9"/>
      <c r="B202" s="9"/>
      <c r="C202" s="9"/>
      <c r="D202" s="9"/>
      <c r="E202" s="9"/>
      <c r="F202" s="9"/>
      <c r="G202" s="9"/>
      <c r="H202" s="9"/>
    </row>
    <row r="203" spans="1:8" x14ac:dyDescent="0.25">
      <c r="A203" s="9"/>
      <c r="B203" s="9"/>
      <c r="C203" s="9"/>
      <c r="D203" s="9"/>
      <c r="E203" s="9"/>
      <c r="F203" s="9"/>
      <c r="G203" s="9"/>
      <c r="H203" s="9"/>
    </row>
    <row r="204" spans="1:8" x14ac:dyDescent="0.25">
      <c r="A204" s="9"/>
      <c r="B204" s="9"/>
      <c r="C204" s="9"/>
      <c r="D204" s="9"/>
      <c r="E204" s="9"/>
      <c r="F204" s="9"/>
      <c r="G204" s="9"/>
      <c r="H204" s="9"/>
    </row>
  </sheetData>
  <mergeCells count="4">
    <mergeCell ref="C1:K1"/>
    <mergeCell ref="C2:K2"/>
    <mergeCell ref="J4:K4"/>
    <mergeCell ref="A1:B2"/>
  </mergeCells>
  <hyperlinks>
    <hyperlink ref="M5" location="'Strona główna'!A1" display="Strona główna" xr:uid="{A0ED1023-BBEC-489A-B456-CC2D729C23E3}"/>
    <hyperlink ref="M6" location="'Dane raportu'!A1" display="Dane raportu" xr:uid="{9CAE900C-B7DD-4BD3-B4FD-7B1B50E97D60}"/>
    <hyperlink ref="M7" location="KPI_Dashboard!A1" display="Kpi dashbord " xr:uid="{E677FB7F-4C92-4C3B-B3AE-2134FEA6170D}"/>
    <hyperlink ref="M8" location="'GA4 dane'!A1" display="Dane z Google Analitic 4 " xr:uid="{B24515E1-A643-46FA-8F7E-DA61463D6BEF}"/>
    <hyperlink ref="M9" location="'GSC zapytania'!A1" display="Dane z Google search console - zapytania" xr:uid="{BB484EFC-D31F-4422-B38D-84296193C99B}"/>
    <hyperlink ref="M10" location="'GSC strony'!A1" display="Dane z Google search console - strony" xr:uid="{A8EBB5F3-E709-4D7A-84A8-47B65C3CBE6F}"/>
    <hyperlink ref="M11" location="'Audyt techniczny'!A1" display="Audyt techniczny" xr:uid="{2E4A7CF5-E6AE-4E54-ACBC-8D34ACEA85A9}"/>
    <hyperlink ref="M12" location="'Audyt zawartości'!A1" display="Audyt zawartości" xr:uid="{8D1A69F8-F8B0-40AD-ABA8-FEE49749438F}"/>
    <hyperlink ref="M13" location="'Audyt linków '!A1" display="Audyt linków" xr:uid="{02B5EBB4-9B9F-4C02-A1BF-695410D8C2D5}"/>
    <hyperlink ref="M14" location="'Plan działań'!A1" display="Plan działań" xr:uid="{BD4DE8CC-FF75-40A4-8DC8-9BFD3C7FB9B1}"/>
    <hyperlink ref="M15" location="'Raport SEO'!A1" display="Raport SEO" xr:uid="{B203B240-1DFE-4DE8-BB8B-43F146A6FAA6}"/>
    <hyperlink ref="M16" location="Słownik!A1" display="Słownik" xr:uid="{9B7C4EBB-406F-41BA-8AB0-E03641B211EC}"/>
  </hyperlinks>
  <pageMargins left="0.75" right="0.75" top="1" bottom="1" header="0.5" footer="0.5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9"/>
  <sheetViews>
    <sheetView showGridLines="0" workbookViewId="0">
      <pane ySplit="4" topLeftCell="A5" activePane="bottomLeft" state="frozen"/>
      <selection pane="bottomLeft" activeCell="K5" sqref="K5:K16"/>
    </sheetView>
  </sheetViews>
  <sheetFormatPr defaultRowHeight="15" x14ac:dyDescent="0.25"/>
  <cols>
    <col min="1" max="1" width="30" customWidth="1"/>
    <col min="2" max="3" width="18" customWidth="1"/>
    <col min="4" max="5" width="45" customWidth="1"/>
    <col min="6" max="7" width="16" customWidth="1"/>
    <col min="8" max="8" width="17.85546875" customWidth="1"/>
    <col min="11" max="11" width="38" bestFit="1" customWidth="1"/>
  </cols>
  <sheetData>
    <row r="1" spans="1:11" ht="27.95" customHeight="1" x14ac:dyDescent="0.25">
      <c r="A1" s="43" t="e" vm="1">
        <v>#VALUE!</v>
      </c>
      <c r="B1" s="43"/>
      <c r="C1" s="42" t="s">
        <v>236</v>
      </c>
      <c r="D1" s="42"/>
      <c r="E1" s="42"/>
      <c r="F1" s="42"/>
      <c r="G1" s="42"/>
      <c r="H1" s="42"/>
      <c r="K1" s="29" t="s">
        <v>348</v>
      </c>
    </row>
    <row r="2" spans="1:11" ht="21.95" customHeight="1" x14ac:dyDescent="0.25">
      <c r="A2" s="43"/>
      <c r="B2" s="43"/>
      <c r="C2" s="43" t="s">
        <v>235</v>
      </c>
      <c r="D2" s="43"/>
      <c r="E2" s="43"/>
      <c r="F2" s="43"/>
      <c r="G2" s="43"/>
      <c r="H2" s="43"/>
    </row>
    <row r="4" spans="1:11" x14ac:dyDescent="0.25">
      <c r="A4" s="21" t="s">
        <v>53</v>
      </c>
      <c r="B4" s="21" t="s">
        <v>54</v>
      </c>
      <c r="C4" s="21" t="s">
        <v>55</v>
      </c>
      <c r="D4" s="21" t="s">
        <v>56</v>
      </c>
      <c r="E4" s="21" t="s">
        <v>57</v>
      </c>
      <c r="F4" s="21" t="s">
        <v>58</v>
      </c>
      <c r="G4" s="21" t="s">
        <v>59</v>
      </c>
      <c r="H4" s="21" t="s">
        <v>60</v>
      </c>
    </row>
    <row r="5" spans="1:11" ht="30" x14ac:dyDescent="0.25">
      <c r="A5" t="s">
        <v>61</v>
      </c>
      <c r="B5" t="s">
        <v>183</v>
      </c>
      <c r="C5" t="s">
        <v>184</v>
      </c>
      <c r="D5" t="s">
        <v>185</v>
      </c>
      <c r="E5" t="s">
        <v>186</v>
      </c>
      <c r="F5" t="s">
        <v>118</v>
      </c>
      <c r="G5" t="s">
        <v>187</v>
      </c>
      <c r="H5" s="34" t="s">
        <v>188</v>
      </c>
      <c r="K5" s="40" t="s">
        <v>349</v>
      </c>
    </row>
    <row r="6" spans="1:11" x14ac:dyDescent="0.25">
      <c r="A6" t="s">
        <v>62</v>
      </c>
      <c r="B6" t="s">
        <v>189</v>
      </c>
      <c r="C6" t="s">
        <v>190</v>
      </c>
      <c r="D6" t="s">
        <v>191</v>
      </c>
      <c r="E6" t="s">
        <v>192</v>
      </c>
      <c r="F6" t="s">
        <v>118</v>
      </c>
      <c r="H6" s="34"/>
      <c r="K6" s="40" t="s">
        <v>336</v>
      </c>
    </row>
    <row r="7" spans="1:11" ht="45" x14ac:dyDescent="0.25">
      <c r="A7" t="s">
        <v>63</v>
      </c>
      <c r="B7" t="s">
        <v>183</v>
      </c>
      <c r="C7" t="s">
        <v>193</v>
      </c>
      <c r="D7" t="s">
        <v>194</v>
      </c>
      <c r="E7" t="s">
        <v>195</v>
      </c>
      <c r="F7" t="s">
        <v>196</v>
      </c>
      <c r="G7" t="s">
        <v>197</v>
      </c>
      <c r="H7" s="34" t="s">
        <v>198</v>
      </c>
      <c r="K7" s="40" t="s">
        <v>354</v>
      </c>
    </row>
    <row r="8" spans="1:11" x14ac:dyDescent="0.25">
      <c r="A8" t="s">
        <v>64</v>
      </c>
      <c r="B8" t="s">
        <v>189</v>
      </c>
      <c r="C8" t="s">
        <v>190</v>
      </c>
      <c r="D8" t="s">
        <v>199</v>
      </c>
      <c r="E8" t="s">
        <v>200</v>
      </c>
      <c r="F8" t="s">
        <v>118</v>
      </c>
      <c r="H8" s="34"/>
      <c r="K8" s="40" t="s">
        <v>337</v>
      </c>
    </row>
    <row r="9" spans="1:11" ht="30" x14ac:dyDescent="0.25">
      <c r="A9" t="s">
        <v>65</v>
      </c>
      <c r="B9" t="s">
        <v>183</v>
      </c>
      <c r="C9" t="s">
        <v>184</v>
      </c>
      <c r="D9" t="s">
        <v>201</v>
      </c>
      <c r="E9" t="s">
        <v>202</v>
      </c>
      <c r="F9" t="s">
        <v>196</v>
      </c>
      <c r="G9" t="s">
        <v>203</v>
      </c>
      <c r="H9" s="34" t="s">
        <v>204</v>
      </c>
      <c r="K9" s="40" t="s">
        <v>338</v>
      </c>
    </row>
    <row r="10" spans="1:11" ht="30" x14ac:dyDescent="0.25">
      <c r="A10" t="s">
        <v>66</v>
      </c>
      <c r="B10" t="s">
        <v>183</v>
      </c>
      <c r="C10" t="s">
        <v>184</v>
      </c>
      <c r="D10" t="s">
        <v>205</v>
      </c>
      <c r="E10" t="s">
        <v>206</v>
      </c>
      <c r="F10" t="s">
        <v>196</v>
      </c>
      <c r="G10" t="s">
        <v>207</v>
      </c>
      <c r="H10" s="34" t="s">
        <v>208</v>
      </c>
      <c r="K10" s="40" t="s">
        <v>339</v>
      </c>
    </row>
    <row r="11" spans="1:11" x14ac:dyDescent="0.25">
      <c r="A11" t="s">
        <v>67</v>
      </c>
      <c r="B11" t="s">
        <v>189</v>
      </c>
      <c r="C11" t="s">
        <v>190</v>
      </c>
      <c r="D11" t="s">
        <v>209</v>
      </c>
      <c r="E11" t="s">
        <v>210</v>
      </c>
      <c r="F11" t="s">
        <v>118</v>
      </c>
      <c r="H11" s="34"/>
      <c r="K11" s="40" t="s">
        <v>120</v>
      </c>
    </row>
    <row r="12" spans="1:11" x14ac:dyDescent="0.25">
      <c r="A12" t="s">
        <v>68</v>
      </c>
      <c r="B12" t="s">
        <v>189</v>
      </c>
      <c r="C12" t="s">
        <v>190</v>
      </c>
      <c r="D12" t="s">
        <v>211</v>
      </c>
      <c r="E12" t="s">
        <v>212</v>
      </c>
      <c r="F12" t="s">
        <v>118</v>
      </c>
      <c r="H12" s="34"/>
      <c r="K12" s="40" t="s">
        <v>340</v>
      </c>
    </row>
    <row r="13" spans="1:11" x14ac:dyDescent="0.25">
      <c r="A13" t="s">
        <v>213</v>
      </c>
      <c r="B13" t="s">
        <v>214</v>
      </c>
      <c r="C13" t="s">
        <v>190</v>
      </c>
      <c r="D13" t="s">
        <v>215</v>
      </c>
      <c r="E13" t="s">
        <v>216</v>
      </c>
      <c r="F13" t="s">
        <v>118</v>
      </c>
      <c r="H13" s="34"/>
      <c r="K13" s="40" t="s">
        <v>341</v>
      </c>
    </row>
    <row r="14" spans="1:11" ht="30" x14ac:dyDescent="0.25">
      <c r="A14" t="s">
        <v>69</v>
      </c>
      <c r="B14" t="s">
        <v>183</v>
      </c>
      <c r="C14" t="s">
        <v>193</v>
      </c>
      <c r="D14" t="s">
        <v>217</v>
      </c>
      <c r="E14" t="s">
        <v>218</v>
      </c>
      <c r="F14" t="s">
        <v>196</v>
      </c>
      <c r="G14" t="s">
        <v>219</v>
      </c>
      <c r="H14" s="34" t="s">
        <v>220</v>
      </c>
      <c r="K14" s="40" t="s">
        <v>342</v>
      </c>
    </row>
    <row r="15" spans="1:11" x14ac:dyDescent="0.25">
      <c r="A15" t="s">
        <v>70</v>
      </c>
      <c r="B15" t="s">
        <v>189</v>
      </c>
      <c r="C15" t="s">
        <v>190</v>
      </c>
      <c r="D15" t="s">
        <v>221</v>
      </c>
      <c r="E15" t="s">
        <v>222</v>
      </c>
      <c r="F15" t="s">
        <v>118</v>
      </c>
      <c r="H15" s="34"/>
      <c r="K15" s="40" t="s">
        <v>343</v>
      </c>
    </row>
    <row r="16" spans="1:11" ht="30" x14ac:dyDescent="0.25">
      <c r="A16" t="s">
        <v>71</v>
      </c>
      <c r="B16" t="s">
        <v>183</v>
      </c>
      <c r="C16" t="s">
        <v>193</v>
      </c>
      <c r="D16" t="s">
        <v>223</v>
      </c>
      <c r="E16" t="s">
        <v>224</v>
      </c>
      <c r="F16" t="s">
        <v>118</v>
      </c>
      <c r="G16" t="s">
        <v>225</v>
      </c>
      <c r="H16" s="34" t="s">
        <v>226</v>
      </c>
      <c r="K16" s="40" t="s">
        <v>344</v>
      </c>
    </row>
    <row r="17" spans="1:8" ht="30" x14ac:dyDescent="0.25">
      <c r="A17" t="s">
        <v>72</v>
      </c>
      <c r="B17" t="s">
        <v>183</v>
      </c>
      <c r="C17" t="s">
        <v>193</v>
      </c>
      <c r="D17" t="s">
        <v>227</v>
      </c>
      <c r="E17" t="s">
        <v>228</v>
      </c>
      <c r="F17" t="s">
        <v>196</v>
      </c>
      <c r="G17" t="s">
        <v>229</v>
      </c>
      <c r="H17" s="34" t="s">
        <v>230</v>
      </c>
    </row>
    <row r="18" spans="1:8" ht="30" x14ac:dyDescent="0.25">
      <c r="A18" t="s">
        <v>73</v>
      </c>
      <c r="B18" t="s">
        <v>183</v>
      </c>
      <c r="C18" t="s">
        <v>184</v>
      </c>
      <c r="D18" t="s">
        <v>231</v>
      </c>
      <c r="E18" t="s">
        <v>206</v>
      </c>
      <c r="F18" t="s">
        <v>196</v>
      </c>
      <c r="G18" t="s">
        <v>207</v>
      </c>
      <c r="H18" s="34" t="s">
        <v>232</v>
      </c>
    </row>
    <row r="19" spans="1:8" x14ac:dyDescent="0.25">
      <c r="A19" t="s">
        <v>74</v>
      </c>
      <c r="B19" t="s">
        <v>189</v>
      </c>
      <c r="C19" t="s">
        <v>190</v>
      </c>
      <c r="D19" t="s">
        <v>233</v>
      </c>
      <c r="E19" t="s">
        <v>234</v>
      </c>
      <c r="F19" t="s">
        <v>196</v>
      </c>
      <c r="H19" s="34"/>
    </row>
  </sheetData>
  <mergeCells count="3">
    <mergeCell ref="C1:H1"/>
    <mergeCell ref="C2:H2"/>
    <mergeCell ref="A1:B2"/>
  </mergeCells>
  <conditionalFormatting sqref="B5:B19">
    <cfRule type="expression" dxfId="4" priority="1">
      <formula>B5="Krytyczne"</formula>
    </cfRule>
    <cfRule type="expression" dxfId="3" priority="2">
      <formula>B5="Do poprawy"</formula>
    </cfRule>
    <cfRule type="expression" dxfId="2" priority="3">
      <formula>B5="OK"</formula>
    </cfRule>
  </conditionalFormatting>
  <dataValidations count="2">
    <dataValidation type="list" sqref="B5:B19" xr:uid="{00000000-0002-0000-0600-000000000000}">
      <formula1>"OK,Do poprawy,Krytyczne,N/A"</formula1>
    </dataValidation>
    <dataValidation type="list" sqref="C5:C19" xr:uid="{00000000-0002-0000-0600-000001000000}">
      <formula1>"Wysoki,Średni,Niski"</formula1>
    </dataValidation>
  </dataValidations>
  <hyperlinks>
    <hyperlink ref="K5" location="'Strona główna'!A1" display="Strona główna" xr:uid="{6624F497-5776-4528-B3C8-9CB01162A86D}"/>
    <hyperlink ref="K6" location="'Dane raportu'!A1" display="Dane raportu" xr:uid="{B29ABF6C-AAC6-4B38-994C-309CFAD87129}"/>
    <hyperlink ref="K7" location="KPI_Dashboard!A1" display="Kpi dashbord " xr:uid="{86463B07-45A8-4F59-8D76-723E303279C9}"/>
    <hyperlink ref="K8" location="'GA4 dane'!A1" display="Dane z Google Analitic 4 " xr:uid="{432536B7-BF36-4199-A395-CEE7CBD4C6C7}"/>
    <hyperlink ref="K9" location="'GSC zapytania'!A1" display="Dane z Google search console - zapytania" xr:uid="{8C17C56B-772A-45A7-BCB4-8A1590D87B39}"/>
    <hyperlink ref="K10" location="'GSC strony'!A1" display="Dane z Google search console - strony" xr:uid="{7E80EA6A-EF17-4C60-A086-0D121F376C5E}"/>
    <hyperlink ref="K11" location="'Audyt techniczny'!A1" display="Audyt techniczny" xr:uid="{6F063398-A18A-4B46-838E-F8AD6FFA4356}"/>
    <hyperlink ref="K12" location="'Audyt zawartości'!A1" display="Audyt zawartości" xr:uid="{3A81AAB3-A7CC-44DD-B5ED-9B258866A4DF}"/>
    <hyperlink ref="K13" location="'Audyt linków '!A1" display="Audyt linków" xr:uid="{A35E9707-8B02-4CF0-91E3-231E716DCA98}"/>
    <hyperlink ref="K14" location="'Plan działań'!A1" display="Plan działań" xr:uid="{88187A32-D2BD-4592-AD8D-4A9D9067AFE9}"/>
    <hyperlink ref="K15" location="'Raport SEO'!A1" display="Raport SEO" xr:uid="{B4B04A91-C231-42F5-85B3-9A6FFA3416AE}"/>
    <hyperlink ref="K16" location="Słownik!A1" display="Słownik" xr:uid="{3D351228-5F88-435D-96CA-5F9E89D4D9ED}"/>
  </hyperlinks>
  <pageMargins left="0.75" right="0.75" top="1" bottom="1" header="0.5" footer="0.5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6"/>
  <sheetViews>
    <sheetView showGridLines="0" zoomScale="85" zoomScaleNormal="85" workbookViewId="0">
      <pane ySplit="4" topLeftCell="A5" activePane="bottomLeft" state="frozen"/>
      <selection pane="bottomLeft" activeCell="J5" sqref="J5:J16"/>
    </sheetView>
  </sheetViews>
  <sheetFormatPr defaultRowHeight="15" x14ac:dyDescent="0.25"/>
  <cols>
    <col min="1" max="1" width="55" customWidth="1"/>
    <col min="2" max="2" width="18" customWidth="1"/>
    <col min="3" max="3" width="25" customWidth="1"/>
    <col min="4" max="4" width="35" customWidth="1"/>
    <col min="5" max="5" width="14" customWidth="1"/>
    <col min="6" max="6" width="35" customWidth="1"/>
    <col min="7" max="7" width="18" customWidth="1"/>
    <col min="8" max="8" width="42.28515625" bestFit="1" customWidth="1"/>
    <col min="10" max="10" width="38" bestFit="1" customWidth="1"/>
  </cols>
  <sheetData>
    <row r="1" spans="1:10" ht="27.95" customHeight="1" x14ac:dyDescent="0.25">
      <c r="A1" s="43" t="e" vm="1">
        <v>#VALUE!</v>
      </c>
      <c r="B1" s="42" t="s">
        <v>258</v>
      </c>
      <c r="C1" s="42"/>
      <c r="D1" s="42"/>
      <c r="E1" s="42"/>
      <c r="F1" s="42"/>
      <c r="G1" s="42"/>
      <c r="H1" s="42"/>
      <c r="J1" s="29" t="s">
        <v>348</v>
      </c>
    </row>
    <row r="2" spans="1:10" ht="21.95" customHeight="1" x14ac:dyDescent="0.25">
      <c r="A2" s="43"/>
      <c r="B2" s="43" t="s">
        <v>257</v>
      </c>
      <c r="C2" s="43"/>
      <c r="D2" s="43"/>
      <c r="E2" s="43"/>
      <c r="F2" s="43"/>
      <c r="G2" s="43"/>
      <c r="H2" s="43"/>
    </row>
    <row r="4" spans="1:10" x14ac:dyDescent="0.25">
      <c r="A4" t="s">
        <v>75</v>
      </c>
      <c r="B4" t="s">
        <v>7</v>
      </c>
      <c r="C4" t="s">
        <v>76</v>
      </c>
      <c r="D4" t="s">
        <v>77</v>
      </c>
      <c r="E4" t="s">
        <v>78</v>
      </c>
      <c r="F4" t="s">
        <v>79</v>
      </c>
      <c r="G4" t="s">
        <v>80</v>
      </c>
      <c r="H4" t="s">
        <v>81</v>
      </c>
    </row>
    <row r="5" spans="1:10" x14ac:dyDescent="0.25">
      <c r="A5" t="s">
        <v>150</v>
      </c>
      <c r="B5" t="s">
        <v>151</v>
      </c>
      <c r="C5" t="s">
        <v>455</v>
      </c>
      <c r="D5" t="s">
        <v>456</v>
      </c>
      <c r="E5">
        <v>42</v>
      </c>
      <c r="F5" t="s">
        <v>457</v>
      </c>
      <c r="G5">
        <v>87</v>
      </c>
      <c r="H5" t="s">
        <v>239</v>
      </c>
      <c r="J5" s="40" t="s">
        <v>349</v>
      </c>
    </row>
    <row r="6" spans="1:10" x14ac:dyDescent="0.25">
      <c r="A6" t="s">
        <v>458</v>
      </c>
      <c r="B6" t="s">
        <v>93</v>
      </c>
      <c r="C6" t="s">
        <v>459</v>
      </c>
      <c r="D6" t="s">
        <v>460</v>
      </c>
      <c r="E6">
        <v>52</v>
      </c>
      <c r="F6" t="s">
        <v>461</v>
      </c>
      <c r="G6">
        <v>75</v>
      </c>
      <c r="H6" t="s">
        <v>462</v>
      </c>
      <c r="J6" s="40" t="s">
        <v>336</v>
      </c>
    </row>
    <row r="7" spans="1:10" x14ac:dyDescent="0.25">
      <c r="A7" t="s">
        <v>463</v>
      </c>
      <c r="B7" t="s">
        <v>93</v>
      </c>
      <c r="C7" t="s">
        <v>464</v>
      </c>
      <c r="D7" t="s">
        <v>465</v>
      </c>
      <c r="E7">
        <v>32</v>
      </c>
      <c r="F7" t="s">
        <v>466</v>
      </c>
      <c r="G7">
        <v>78</v>
      </c>
      <c r="H7" t="s">
        <v>467</v>
      </c>
      <c r="J7" s="40" t="s">
        <v>354</v>
      </c>
    </row>
    <row r="8" spans="1:10" x14ac:dyDescent="0.25">
      <c r="A8" t="s">
        <v>468</v>
      </c>
      <c r="B8" t="s">
        <v>93</v>
      </c>
      <c r="C8" t="s">
        <v>385</v>
      </c>
      <c r="D8" t="s">
        <v>469</v>
      </c>
      <c r="E8">
        <v>31</v>
      </c>
      <c r="F8" t="s">
        <v>470</v>
      </c>
      <c r="G8">
        <v>73</v>
      </c>
      <c r="H8" t="s">
        <v>471</v>
      </c>
      <c r="J8" s="40" t="s">
        <v>337</v>
      </c>
    </row>
    <row r="9" spans="1:10" x14ac:dyDescent="0.25">
      <c r="A9" t="s">
        <v>472</v>
      </c>
      <c r="B9" t="s">
        <v>93</v>
      </c>
      <c r="C9" t="s">
        <v>473</v>
      </c>
      <c r="D9" t="s">
        <v>474</v>
      </c>
      <c r="E9">
        <v>41</v>
      </c>
      <c r="F9" t="s">
        <v>475</v>
      </c>
      <c r="G9">
        <v>84</v>
      </c>
      <c r="H9" t="s">
        <v>240</v>
      </c>
      <c r="J9" s="40" t="s">
        <v>338</v>
      </c>
    </row>
    <row r="10" spans="1:10" x14ac:dyDescent="0.25">
      <c r="A10" t="s">
        <v>476</v>
      </c>
      <c r="B10" t="s">
        <v>93</v>
      </c>
      <c r="C10" t="s">
        <v>477</v>
      </c>
      <c r="D10" t="s">
        <v>478</v>
      </c>
      <c r="E10">
        <v>38</v>
      </c>
      <c r="F10" t="s">
        <v>479</v>
      </c>
      <c r="G10">
        <v>84</v>
      </c>
      <c r="H10" t="s">
        <v>241</v>
      </c>
      <c r="J10" s="40" t="s">
        <v>339</v>
      </c>
    </row>
    <row r="11" spans="1:10" x14ac:dyDescent="0.25">
      <c r="A11" t="s">
        <v>480</v>
      </c>
      <c r="B11" t="s">
        <v>147</v>
      </c>
      <c r="C11" t="s">
        <v>481</v>
      </c>
      <c r="D11" t="s">
        <v>482</v>
      </c>
      <c r="E11">
        <v>31</v>
      </c>
      <c r="F11" t="s">
        <v>483</v>
      </c>
      <c r="G11">
        <v>71</v>
      </c>
      <c r="H11" t="s">
        <v>242</v>
      </c>
      <c r="J11" s="40" t="s">
        <v>120</v>
      </c>
    </row>
    <row r="12" spans="1:10" x14ac:dyDescent="0.25">
      <c r="A12" t="s">
        <v>484</v>
      </c>
      <c r="B12" t="s">
        <v>147</v>
      </c>
      <c r="C12" t="s">
        <v>485</v>
      </c>
      <c r="D12" t="s">
        <v>486</v>
      </c>
      <c r="E12">
        <v>42</v>
      </c>
      <c r="F12" t="s">
        <v>487</v>
      </c>
      <c r="G12">
        <v>78</v>
      </c>
      <c r="H12" t="s">
        <v>243</v>
      </c>
      <c r="J12" s="40" t="s">
        <v>340</v>
      </c>
    </row>
    <row r="13" spans="1:10" x14ac:dyDescent="0.25">
      <c r="A13" t="s">
        <v>488</v>
      </c>
      <c r="B13" t="s">
        <v>147</v>
      </c>
      <c r="C13" t="s">
        <v>489</v>
      </c>
      <c r="D13" t="s">
        <v>490</v>
      </c>
      <c r="E13">
        <v>29</v>
      </c>
      <c r="F13" t="s">
        <v>491</v>
      </c>
      <c r="G13">
        <v>74</v>
      </c>
      <c r="H13" t="s">
        <v>492</v>
      </c>
      <c r="J13" s="40" t="s">
        <v>341</v>
      </c>
    </row>
    <row r="14" spans="1:10" x14ac:dyDescent="0.25">
      <c r="A14" t="s">
        <v>493</v>
      </c>
      <c r="B14" t="s">
        <v>244</v>
      </c>
      <c r="C14" t="s">
        <v>494</v>
      </c>
      <c r="D14" t="s">
        <v>495</v>
      </c>
      <c r="E14">
        <v>44</v>
      </c>
      <c r="F14" t="s">
        <v>496</v>
      </c>
      <c r="G14">
        <v>88</v>
      </c>
      <c r="H14" t="s">
        <v>245</v>
      </c>
      <c r="J14" s="40" t="s">
        <v>342</v>
      </c>
    </row>
    <row r="15" spans="1:10" x14ac:dyDescent="0.25">
      <c r="A15" t="s">
        <v>497</v>
      </c>
      <c r="B15" t="s">
        <v>244</v>
      </c>
      <c r="C15" t="s">
        <v>498</v>
      </c>
      <c r="D15" t="s">
        <v>499</v>
      </c>
      <c r="E15">
        <v>34</v>
      </c>
      <c r="F15" t="s">
        <v>500</v>
      </c>
      <c r="G15">
        <v>85</v>
      </c>
      <c r="H15" t="s">
        <v>246</v>
      </c>
      <c r="J15" s="40" t="s">
        <v>343</v>
      </c>
    </row>
    <row r="16" spans="1:10" x14ac:dyDescent="0.25">
      <c r="A16" t="s">
        <v>501</v>
      </c>
      <c r="B16" t="s">
        <v>244</v>
      </c>
      <c r="C16" t="s">
        <v>502</v>
      </c>
      <c r="D16" t="s">
        <v>503</v>
      </c>
      <c r="E16">
        <v>27</v>
      </c>
      <c r="F16" t="s">
        <v>504</v>
      </c>
      <c r="G16">
        <v>82</v>
      </c>
      <c r="H16" t="s">
        <v>247</v>
      </c>
      <c r="J16" s="40" t="s">
        <v>344</v>
      </c>
    </row>
    <row r="17" spans="1:8" x14ac:dyDescent="0.25">
      <c r="A17" t="s">
        <v>505</v>
      </c>
      <c r="B17" t="s">
        <v>248</v>
      </c>
      <c r="C17" t="s">
        <v>506</v>
      </c>
      <c r="D17" t="s">
        <v>507</v>
      </c>
      <c r="E17">
        <v>23</v>
      </c>
      <c r="F17" t="s">
        <v>508</v>
      </c>
      <c r="G17">
        <v>66</v>
      </c>
      <c r="H17" t="s">
        <v>249</v>
      </c>
    </row>
    <row r="18" spans="1:8" x14ac:dyDescent="0.25">
      <c r="A18" t="s">
        <v>509</v>
      </c>
      <c r="B18" t="s">
        <v>250</v>
      </c>
      <c r="C18" t="s">
        <v>510</v>
      </c>
      <c r="D18" t="s">
        <v>511</v>
      </c>
      <c r="E18">
        <v>26</v>
      </c>
      <c r="F18" t="s">
        <v>512</v>
      </c>
      <c r="G18">
        <v>73</v>
      </c>
      <c r="H18" t="s">
        <v>251</v>
      </c>
    </row>
    <row r="19" spans="1:8" x14ac:dyDescent="0.25">
      <c r="A19" t="s">
        <v>513</v>
      </c>
      <c r="B19" t="s">
        <v>250</v>
      </c>
      <c r="C19" t="s">
        <v>514</v>
      </c>
      <c r="D19" t="s">
        <v>515</v>
      </c>
      <c r="E19">
        <v>34</v>
      </c>
      <c r="F19" t="s">
        <v>516</v>
      </c>
      <c r="G19">
        <v>77</v>
      </c>
      <c r="H19" t="s">
        <v>252</v>
      </c>
    </row>
    <row r="20" spans="1:8" x14ac:dyDescent="0.25">
      <c r="A20" t="s">
        <v>517</v>
      </c>
      <c r="B20" t="s">
        <v>250</v>
      </c>
      <c r="C20" t="s">
        <v>518</v>
      </c>
      <c r="D20" t="s">
        <v>519</v>
      </c>
      <c r="E20">
        <v>27</v>
      </c>
      <c r="F20" t="s">
        <v>520</v>
      </c>
      <c r="G20">
        <v>75</v>
      </c>
      <c r="H20" t="s">
        <v>253</v>
      </c>
    </row>
    <row r="21" spans="1:8" x14ac:dyDescent="0.25">
      <c r="A21" t="s">
        <v>521</v>
      </c>
      <c r="B21" t="s">
        <v>93</v>
      </c>
      <c r="C21" t="s">
        <v>409</v>
      </c>
      <c r="D21" t="s">
        <v>522</v>
      </c>
      <c r="E21">
        <v>26</v>
      </c>
      <c r="F21" t="s">
        <v>523</v>
      </c>
      <c r="G21">
        <v>84</v>
      </c>
      <c r="H21" t="s">
        <v>254</v>
      </c>
    </row>
    <row r="22" spans="1:8" x14ac:dyDescent="0.25">
      <c r="A22" t="s">
        <v>524</v>
      </c>
      <c r="B22" t="s">
        <v>93</v>
      </c>
      <c r="C22" t="s">
        <v>525</v>
      </c>
      <c r="D22" t="s">
        <v>526</v>
      </c>
      <c r="E22">
        <v>26</v>
      </c>
      <c r="F22" t="s">
        <v>527</v>
      </c>
      <c r="G22">
        <v>85</v>
      </c>
      <c r="H22" t="s">
        <v>528</v>
      </c>
    </row>
    <row r="23" spans="1:8" x14ac:dyDescent="0.25">
      <c r="A23" t="s">
        <v>529</v>
      </c>
      <c r="B23" t="s">
        <v>147</v>
      </c>
      <c r="C23" t="s">
        <v>530</v>
      </c>
      <c r="D23" t="s">
        <v>531</v>
      </c>
      <c r="E23">
        <v>29</v>
      </c>
      <c r="F23" t="s">
        <v>532</v>
      </c>
      <c r="G23">
        <v>90</v>
      </c>
      <c r="H23" t="s">
        <v>255</v>
      </c>
    </row>
    <row r="24" spans="1:8" x14ac:dyDescent="0.25">
      <c r="A24" t="s">
        <v>533</v>
      </c>
      <c r="B24" t="s">
        <v>93</v>
      </c>
      <c r="C24" t="s">
        <v>534</v>
      </c>
      <c r="D24" t="s">
        <v>535</v>
      </c>
      <c r="E24">
        <v>36</v>
      </c>
      <c r="F24" t="s">
        <v>536</v>
      </c>
      <c r="G24">
        <v>94</v>
      </c>
      <c r="H24" t="s">
        <v>256</v>
      </c>
    </row>
    <row r="25" spans="1:8" x14ac:dyDescent="0.25">
      <c r="A25" s="16"/>
      <c r="B25" s="16"/>
      <c r="C25" s="16"/>
      <c r="D25" s="16"/>
      <c r="E25" s="17" t="str">
        <f t="shared" ref="E25:E26" si="0">IF(D25&lt;&gt;"",LEN(D25),"")</f>
        <v/>
      </c>
      <c r="F25" s="16"/>
      <c r="G25" s="17" t="str">
        <f t="shared" ref="G25:G26" si="1">IF(F25&lt;&gt;"",LEN(F25),"")</f>
        <v/>
      </c>
      <c r="H25" s="16"/>
    </row>
    <row r="26" spans="1:8" x14ac:dyDescent="0.25">
      <c r="A26" s="16"/>
      <c r="B26" s="16"/>
      <c r="C26" s="16"/>
      <c r="D26" s="16"/>
      <c r="E26" s="17" t="str">
        <f t="shared" si="0"/>
        <v/>
      </c>
      <c r="F26" s="16"/>
      <c r="G26" s="17" t="str">
        <f t="shared" si="1"/>
        <v/>
      </c>
      <c r="H26" s="16"/>
    </row>
  </sheetData>
  <mergeCells count="3">
    <mergeCell ref="B1:H1"/>
    <mergeCell ref="B2:H2"/>
    <mergeCell ref="A1:A2"/>
  </mergeCells>
  <conditionalFormatting sqref="E25:E26">
    <cfRule type="expression" dxfId="1" priority="1">
      <formula>E25&gt;60</formula>
    </cfRule>
  </conditionalFormatting>
  <conditionalFormatting sqref="G25:G26">
    <cfRule type="expression" dxfId="0" priority="2">
      <formula>G25&gt;155</formula>
    </cfRule>
  </conditionalFormatting>
  <dataValidations disablePrompts="1" count="1">
    <dataValidation type="list" sqref="B25:B26" xr:uid="{00000000-0002-0000-0700-000000000000}">
      <formula1>"Home,Kategoria,Produkt,Usługa,Blog,Landing,Inne"</formula1>
    </dataValidation>
  </dataValidations>
  <hyperlinks>
    <hyperlink ref="J5" location="'Strona główna'!A1" display="Strona główna" xr:uid="{06A2A99C-53E5-4440-A1C4-B40135E48766}"/>
    <hyperlink ref="J6" location="'Dane raportu'!A1" display="Dane raportu" xr:uid="{89C78E96-4E92-4252-A92D-ECE14845E46E}"/>
    <hyperlink ref="J7" location="KPI_Dashboard!A1" display="Kpi dashbord " xr:uid="{43B79928-3ABE-4E6B-B423-B77B23BF0ABD}"/>
    <hyperlink ref="J8" location="'GA4 dane'!A1" display="Dane z Google Analitic 4 " xr:uid="{BE6BB685-770F-4EE7-B579-83E43AF5300B}"/>
    <hyperlink ref="J9" location="'GSC zapytania'!A1" display="Dane z Google search console - zapytania" xr:uid="{545EDD46-F9D6-44C0-9747-58B6E498C7E9}"/>
    <hyperlink ref="J10" location="'GSC strony'!A1" display="Dane z Google search console - strony" xr:uid="{176C9D80-AE03-432D-B7B8-E341CF83C438}"/>
    <hyperlink ref="J11" location="'Audyt techniczny'!A1" display="Audyt techniczny" xr:uid="{6CFFDE66-4EB8-4CF5-BE82-3194874E4121}"/>
    <hyperlink ref="J12" location="'Audyt zawartości'!A1" display="Audyt zawartości" xr:uid="{3447B353-2426-4159-B004-972057C45765}"/>
    <hyperlink ref="J13" location="'Audyt linków '!A1" display="Audyt linków" xr:uid="{D0292C91-C3ED-49F6-9E57-2C6796363E8B}"/>
    <hyperlink ref="J14" location="'Plan działań'!A1" display="Plan działań" xr:uid="{DD2D6214-EEC9-4F14-90A4-A6C9BAE7BE76}"/>
    <hyperlink ref="J15" location="'Raport SEO'!A1" display="Raport SEO" xr:uid="{7E0AF5B1-2030-491F-803C-89A428A87824}"/>
    <hyperlink ref="J16" location="Słownik!A1" display="Słownik" xr:uid="{A328A1D6-2695-4429-AB88-034AD1CCC0AD}"/>
  </hyperlinks>
  <pageMargins left="0.75" right="0.75" top="1" bottom="1" header="0.5" footer="0.5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24"/>
  <sheetViews>
    <sheetView showGridLines="0" workbookViewId="0">
      <pane ySplit="4" topLeftCell="A5" activePane="bottomLeft" state="frozen"/>
      <selection pane="bottomLeft" activeCell="J5" sqref="J5:J16"/>
    </sheetView>
  </sheetViews>
  <sheetFormatPr defaultRowHeight="15" x14ac:dyDescent="0.25"/>
  <cols>
    <col min="1" max="1" width="35" customWidth="1"/>
    <col min="2" max="4" width="12" customWidth="1"/>
    <col min="5" max="5" width="18" customWidth="1"/>
    <col min="6" max="6" width="45" customWidth="1"/>
    <col min="7" max="8" width="18" customWidth="1"/>
    <col min="10" max="10" width="38" bestFit="1" customWidth="1"/>
  </cols>
  <sheetData>
    <row r="1" spans="1:10" ht="27.95" customHeight="1" x14ac:dyDescent="0.25">
      <c r="A1" s="43" t="e" vm="1">
        <v>#VALUE!</v>
      </c>
      <c r="B1" s="42" t="s">
        <v>82</v>
      </c>
      <c r="C1" s="42"/>
      <c r="D1" s="42"/>
      <c r="E1" s="42"/>
      <c r="F1" s="42"/>
      <c r="G1" s="42"/>
      <c r="H1" s="42"/>
      <c r="J1" s="29" t="s">
        <v>348</v>
      </c>
    </row>
    <row r="2" spans="1:10" ht="21.95" customHeight="1" x14ac:dyDescent="0.25">
      <c r="A2" s="43"/>
      <c r="B2" s="43" t="s">
        <v>262</v>
      </c>
      <c r="C2" s="43"/>
      <c r="D2" s="43"/>
      <c r="E2" s="43"/>
      <c r="F2" s="43"/>
      <c r="G2" s="43"/>
      <c r="H2" s="43"/>
    </row>
    <row r="4" spans="1:10" x14ac:dyDescent="0.25">
      <c r="A4" s="6" t="s">
        <v>83</v>
      </c>
      <c r="B4" s="6" t="s">
        <v>84</v>
      </c>
      <c r="C4" s="6" t="s">
        <v>85</v>
      </c>
      <c r="D4" s="6" t="s">
        <v>86</v>
      </c>
      <c r="E4" s="6" t="s">
        <v>87</v>
      </c>
      <c r="F4" s="6" t="s">
        <v>88</v>
      </c>
      <c r="G4" s="6" t="s">
        <v>89</v>
      </c>
      <c r="H4" s="6" t="s">
        <v>90</v>
      </c>
    </row>
    <row r="5" spans="1:10" x14ac:dyDescent="0.25">
      <c r="A5" t="s">
        <v>537</v>
      </c>
      <c r="B5">
        <v>71</v>
      </c>
      <c r="C5">
        <v>81</v>
      </c>
      <c r="D5">
        <v>9</v>
      </c>
      <c r="E5">
        <v>9</v>
      </c>
      <c r="F5" t="s">
        <v>459</v>
      </c>
      <c r="G5">
        <v>11.2</v>
      </c>
      <c r="H5" t="s">
        <v>259</v>
      </c>
      <c r="J5" s="40" t="s">
        <v>349</v>
      </c>
    </row>
    <row r="6" spans="1:10" x14ac:dyDescent="0.25">
      <c r="A6" t="s">
        <v>538</v>
      </c>
      <c r="B6">
        <v>19</v>
      </c>
      <c r="C6">
        <v>36</v>
      </c>
      <c r="D6">
        <v>6</v>
      </c>
      <c r="E6">
        <v>7</v>
      </c>
      <c r="F6" t="s">
        <v>477</v>
      </c>
      <c r="G6">
        <v>40.6</v>
      </c>
      <c r="H6" t="s">
        <v>259</v>
      </c>
      <c r="J6" s="40" t="s">
        <v>336</v>
      </c>
    </row>
    <row r="7" spans="1:10" x14ac:dyDescent="0.25">
      <c r="A7" t="s">
        <v>539</v>
      </c>
      <c r="B7">
        <v>63</v>
      </c>
      <c r="C7">
        <v>113</v>
      </c>
      <c r="D7">
        <v>3</v>
      </c>
      <c r="E7">
        <v>1</v>
      </c>
      <c r="F7" t="s">
        <v>540</v>
      </c>
      <c r="G7">
        <v>24.5</v>
      </c>
      <c r="H7" t="s">
        <v>260</v>
      </c>
      <c r="J7" s="40" t="s">
        <v>354</v>
      </c>
    </row>
    <row r="8" spans="1:10" x14ac:dyDescent="0.25">
      <c r="A8" t="s">
        <v>541</v>
      </c>
      <c r="B8">
        <v>50</v>
      </c>
      <c r="C8">
        <v>92</v>
      </c>
      <c r="D8">
        <v>4</v>
      </c>
      <c r="E8">
        <v>8</v>
      </c>
      <c r="F8" t="s">
        <v>464</v>
      </c>
      <c r="G8">
        <v>20.9</v>
      </c>
      <c r="H8" t="s">
        <v>259</v>
      </c>
      <c r="J8" s="40" t="s">
        <v>337</v>
      </c>
    </row>
    <row r="9" spans="1:10" x14ac:dyDescent="0.25">
      <c r="A9" t="s">
        <v>542</v>
      </c>
      <c r="B9">
        <v>75</v>
      </c>
      <c r="C9">
        <v>34</v>
      </c>
      <c r="D9">
        <v>12</v>
      </c>
      <c r="E9">
        <v>2</v>
      </c>
      <c r="F9" t="s">
        <v>261</v>
      </c>
      <c r="G9">
        <v>33.299999999999997</v>
      </c>
      <c r="H9" t="s">
        <v>260</v>
      </c>
      <c r="J9" s="40" t="s">
        <v>338</v>
      </c>
    </row>
    <row r="10" spans="1:10" x14ac:dyDescent="0.25">
      <c r="A10" t="s">
        <v>543</v>
      </c>
      <c r="B10">
        <v>78</v>
      </c>
      <c r="C10">
        <v>13</v>
      </c>
      <c r="D10">
        <v>14</v>
      </c>
      <c r="E10">
        <v>7</v>
      </c>
      <c r="F10" t="s">
        <v>455</v>
      </c>
      <c r="G10">
        <v>31.2</v>
      </c>
      <c r="H10" t="s">
        <v>259</v>
      </c>
      <c r="J10" s="40" t="s">
        <v>339</v>
      </c>
    </row>
    <row r="11" spans="1:10" x14ac:dyDescent="0.25">
      <c r="A11" t="s">
        <v>544</v>
      </c>
      <c r="B11">
        <v>59</v>
      </c>
      <c r="C11">
        <v>113</v>
      </c>
      <c r="D11">
        <v>14</v>
      </c>
      <c r="E11">
        <v>8</v>
      </c>
      <c r="F11" t="s">
        <v>385</v>
      </c>
      <c r="G11">
        <v>14.6</v>
      </c>
      <c r="H11" t="s">
        <v>259</v>
      </c>
      <c r="J11" s="40" t="s">
        <v>120</v>
      </c>
    </row>
    <row r="12" spans="1:10" x14ac:dyDescent="0.25">
      <c r="A12" t="s">
        <v>545</v>
      </c>
      <c r="B12">
        <v>76</v>
      </c>
      <c r="C12">
        <v>83</v>
      </c>
      <c r="D12">
        <v>12</v>
      </c>
      <c r="E12">
        <v>9</v>
      </c>
      <c r="F12" t="s">
        <v>473</v>
      </c>
      <c r="G12">
        <v>20.100000000000001</v>
      </c>
      <c r="H12" t="s">
        <v>259</v>
      </c>
      <c r="J12" s="40" t="s">
        <v>340</v>
      </c>
    </row>
    <row r="13" spans="1:10" x14ac:dyDescent="0.25">
      <c r="A13" t="s">
        <v>546</v>
      </c>
      <c r="B13">
        <v>63</v>
      </c>
      <c r="C13">
        <v>16</v>
      </c>
      <c r="D13">
        <v>6</v>
      </c>
      <c r="E13">
        <v>0</v>
      </c>
      <c r="F13" t="s">
        <v>477</v>
      </c>
      <c r="G13">
        <v>13.4</v>
      </c>
      <c r="H13" t="s">
        <v>259</v>
      </c>
      <c r="J13" s="40" t="s">
        <v>341</v>
      </c>
    </row>
    <row r="14" spans="1:10" x14ac:dyDescent="0.25">
      <c r="A14" t="s">
        <v>547</v>
      </c>
      <c r="B14">
        <v>74</v>
      </c>
      <c r="C14">
        <v>7</v>
      </c>
      <c r="D14">
        <v>9</v>
      </c>
      <c r="E14">
        <v>9</v>
      </c>
      <c r="F14" t="s">
        <v>548</v>
      </c>
      <c r="G14">
        <v>19.600000000000001</v>
      </c>
      <c r="H14" t="s">
        <v>259</v>
      </c>
      <c r="J14" s="40" t="s">
        <v>342</v>
      </c>
    </row>
    <row r="15" spans="1:10" x14ac:dyDescent="0.25">
      <c r="A15" t="s">
        <v>549</v>
      </c>
      <c r="B15">
        <v>35</v>
      </c>
      <c r="C15">
        <v>85</v>
      </c>
      <c r="D15">
        <v>0</v>
      </c>
      <c r="E15">
        <v>7</v>
      </c>
      <c r="F15" t="s">
        <v>459</v>
      </c>
      <c r="G15">
        <v>27.2</v>
      </c>
      <c r="H15" t="s">
        <v>260</v>
      </c>
      <c r="J15" s="40" t="s">
        <v>343</v>
      </c>
    </row>
    <row r="16" spans="1:10" x14ac:dyDescent="0.25">
      <c r="A16" t="s">
        <v>550</v>
      </c>
      <c r="B16">
        <v>71</v>
      </c>
      <c r="C16">
        <v>91</v>
      </c>
      <c r="D16">
        <v>10</v>
      </c>
      <c r="E16">
        <v>5</v>
      </c>
      <c r="F16" t="s">
        <v>464</v>
      </c>
      <c r="G16">
        <v>20.5</v>
      </c>
      <c r="H16" t="s">
        <v>259</v>
      </c>
      <c r="J16" s="40" t="s">
        <v>344</v>
      </c>
    </row>
    <row r="17" spans="1:8" x14ac:dyDescent="0.25">
      <c r="A17" t="s">
        <v>551</v>
      </c>
      <c r="B17">
        <v>56</v>
      </c>
      <c r="C17">
        <v>29</v>
      </c>
      <c r="D17">
        <v>10</v>
      </c>
      <c r="E17">
        <v>2</v>
      </c>
      <c r="F17" t="s">
        <v>548</v>
      </c>
      <c r="G17">
        <v>29.8</v>
      </c>
      <c r="H17" t="s">
        <v>259</v>
      </c>
    </row>
    <row r="18" spans="1:8" x14ac:dyDescent="0.25">
      <c r="A18" t="s">
        <v>552</v>
      </c>
      <c r="B18">
        <v>20</v>
      </c>
      <c r="C18">
        <v>10</v>
      </c>
      <c r="D18">
        <v>10</v>
      </c>
      <c r="E18">
        <v>7</v>
      </c>
      <c r="F18" t="s">
        <v>473</v>
      </c>
      <c r="G18">
        <v>11.8</v>
      </c>
      <c r="H18" t="s">
        <v>259</v>
      </c>
    </row>
    <row r="19" spans="1:8" x14ac:dyDescent="0.25">
      <c r="A19" t="s">
        <v>553</v>
      </c>
      <c r="B19">
        <v>33</v>
      </c>
      <c r="C19">
        <v>81</v>
      </c>
      <c r="D19">
        <v>0</v>
      </c>
      <c r="E19">
        <v>5</v>
      </c>
      <c r="F19" t="s">
        <v>365</v>
      </c>
      <c r="G19">
        <v>13.5</v>
      </c>
      <c r="H19" t="s">
        <v>259</v>
      </c>
    </row>
    <row r="20" spans="1:8" x14ac:dyDescent="0.25">
      <c r="A20" t="s">
        <v>554</v>
      </c>
      <c r="B20">
        <v>65</v>
      </c>
      <c r="C20">
        <v>110</v>
      </c>
      <c r="D20">
        <v>0</v>
      </c>
      <c r="E20">
        <v>0</v>
      </c>
      <c r="F20" t="s">
        <v>555</v>
      </c>
      <c r="G20">
        <v>35.9</v>
      </c>
      <c r="H20" t="s">
        <v>259</v>
      </c>
    </row>
    <row r="21" spans="1:8" x14ac:dyDescent="0.25">
      <c r="A21" t="s">
        <v>556</v>
      </c>
      <c r="B21">
        <v>71</v>
      </c>
      <c r="C21">
        <v>1</v>
      </c>
      <c r="D21">
        <v>9</v>
      </c>
      <c r="E21">
        <v>4</v>
      </c>
      <c r="F21" t="s">
        <v>494</v>
      </c>
      <c r="G21">
        <v>21.3</v>
      </c>
      <c r="H21" t="s">
        <v>259</v>
      </c>
    </row>
    <row r="22" spans="1:8" x14ac:dyDescent="0.25">
      <c r="A22" t="s">
        <v>557</v>
      </c>
      <c r="B22">
        <v>63</v>
      </c>
      <c r="C22">
        <v>6</v>
      </c>
      <c r="D22">
        <v>5</v>
      </c>
      <c r="E22">
        <v>2</v>
      </c>
      <c r="F22" t="s">
        <v>558</v>
      </c>
      <c r="G22">
        <v>17.600000000000001</v>
      </c>
      <c r="H22" t="s">
        <v>259</v>
      </c>
    </row>
    <row r="23" spans="1:8" x14ac:dyDescent="0.25">
      <c r="A23" t="s">
        <v>559</v>
      </c>
      <c r="B23">
        <v>68</v>
      </c>
      <c r="C23">
        <v>70</v>
      </c>
      <c r="D23">
        <v>14</v>
      </c>
      <c r="E23">
        <v>2</v>
      </c>
      <c r="F23" t="s">
        <v>477</v>
      </c>
      <c r="G23">
        <v>25.6</v>
      </c>
      <c r="H23" t="s">
        <v>259</v>
      </c>
    </row>
    <row r="24" spans="1:8" x14ac:dyDescent="0.25">
      <c r="A24" t="s">
        <v>560</v>
      </c>
      <c r="B24">
        <v>20</v>
      </c>
      <c r="C24">
        <v>108</v>
      </c>
      <c r="D24">
        <v>2</v>
      </c>
      <c r="E24">
        <v>0</v>
      </c>
      <c r="F24" t="s">
        <v>514</v>
      </c>
      <c r="G24">
        <v>16.100000000000001</v>
      </c>
      <c r="H24" t="s">
        <v>260</v>
      </c>
    </row>
  </sheetData>
  <mergeCells count="3">
    <mergeCell ref="B1:H1"/>
    <mergeCell ref="B2:H2"/>
    <mergeCell ref="A1:A2"/>
  </mergeCells>
  <dataValidations count="1">
    <dataValidation type="list" sqref="H5:H24" xr:uid="{00000000-0002-0000-0800-000000000000}">
      <formula1>"Nie,Tak,Do oceny"</formula1>
    </dataValidation>
  </dataValidations>
  <hyperlinks>
    <hyperlink ref="J5" location="'Strona główna'!A1" display="Strona główna" xr:uid="{0A94250A-F1A4-4D74-813C-BB4162EFA308}"/>
    <hyperlink ref="J6" location="'Dane raportu'!A1" display="Dane raportu" xr:uid="{5B7C3C23-F26D-4ABC-962D-207EE9A78686}"/>
    <hyperlink ref="J7" location="KPI_Dashboard!A1" display="Kpi dashbord " xr:uid="{DF9CF9A2-0A54-49D1-BA32-19DCA3FFBC24}"/>
    <hyperlink ref="J8" location="'GA4 dane'!A1" display="Dane z Google Analitic 4 " xr:uid="{13E2135D-C548-4743-8E95-AF27C8DC2B17}"/>
    <hyperlink ref="J9" location="'GSC zapytania'!A1" display="Dane z Google search console - zapytania" xr:uid="{802F9936-A193-4B26-B2B2-D9C2A544846C}"/>
    <hyperlink ref="J10" location="'GSC strony'!A1" display="Dane z Google search console - strony" xr:uid="{32CFA644-D821-4920-A4D4-7D7A4B2793C2}"/>
    <hyperlink ref="J11" location="'Audyt techniczny'!A1" display="Audyt techniczny" xr:uid="{95DE236E-5274-4BC9-948E-ADFB4391B6CC}"/>
    <hyperlink ref="J12" location="'Audyt zawartości'!A1" display="Audyt zawartości" xr:uid="{2174C90B-26A2-43AC-A2EE-F97FF933EC46}"/>
    <hyperlink ref="J13" location="'Audyt linków '!A1" display="Audyt linków" xr:uid="{7545E672-EB51-4787-B71C-B28F04E7594B}"/>
    <hyperlink ref="J14" location="'Plan działań'!A1" display="Plan działań" xr:uid="{E85EF10D-EAC4-4EFF-A04C-2DBD87561DE6}"/>
    <hyperlink ref="J15" location="'Raport SEO'!A1" display="Raport SEO" xr:uid="{AE276F77-A5BE-4269-9EC9-6E415E53BA1B}"/>
    <hyperlink ref="J16" location="Słownik!A1" display="Słownik" xr:uid="{5FB31048-69A5-46BE-9264-B009C7D203B1}"/>
  </hyperlinks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Strona główna</vt:lpstr>
      <vt:lpstr>Dane raportu</vt:lpstr>
      <vt:lpstr>KPI_Dashboard</vt:lpstr>
      <vt:lpstr>GA4 dane</vt:lpstr>
      <vt:lpstr>GSC zapytania</vt:lpstr>
      <vt:lpstr>GSC strony</vt:lpstr>
      <vt:lpstr>Audyt techniczny</vt:lpstr>
      <vt:lpstr>Audyt zawartości</vt:lpstr>
      <vt:lpstr>Audyt linków </vt:lpstr>
      <vt:lpstr>Plan działań</vt:lpstr>
      <vt:lpstr>Raport SEO</vt:lpstr>
      <vt:lpstr>Słownik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Krzysztof Czapski</cp:lastModifiedBy>
  <dcterms:created xsi:type="dcterms:W3CDTF">2026-01-15T07:32:02Z</dcterms:created>
  <dcterms:modified xsi:type="dcterms:W3CDTF">2026-02-26T18:33:48Z</dcterms:modified>
</cp:coreProperties>
</file>